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doc\Документы\ОАФМ\2024\Открытость 2024\Раздел 5 Проект закона о бюджете\От управлений и отделов\УБПиМО\"/>
    </mc:Choice>
  </mc:AlternateContent>
  <bookViews>
    <workbookView xWindow="-120" yWindow="-120" windowWidth="29040" windowHeight="15840"/>
  </bookViews>
  <sheets>
    <sheet name="Форма № 2 Расходы" sheetId="2" r:id="rId1"/>
  </sheets>
  <definedNames>
    <definedName name="Z_1DA0251A_6BDD_41B9_BA77_DF375ED30EBA_.wvu.PrintTitles" localSheetId="0" hidden="1">'Форма № 2 Расходы'!$2:$4</definedName>
    <definedName name="_xlnm.Print_Titles" localSheetId="0">'Форма № 2 Расходы'!$2:$4</definedName>
    <definedName name="_xlnm.Print_Area" localSheetId="0">'Форма № 2 Расходы'!$A$1:$Y$84</definedName>
  </definedNames>
  <calcPr calcId="162913" iterateDelta="1E-4"/>
  <customWorkbookViews>
    <customWorkbookView name="Комаров А.С. - Личное представление" guid="{1DA0251A-6BDD-41B9-BA77-DF375ED30EBA}" mergeInterval="0" personalView="1" maximized="1" xWindow="1" yWindow="1" windowWidth="1916" windowHeight="84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4" i="2" l="1"/>
  <c r="S84" i="2"/>
  <c r="L84" i="2"/>
  <c r="G84" i="2"/>
  <c r="D84" i="2"/>
  <c r="C84" i="2"/>
  <c r="X8" i="2" l="1"/>
  <c r="T8" i="2"/>
  <c r="O7" i="2"/>
  <c r="M8" i="2"/>
  <c r="H7" i="2"/>
  <c r="E7" i="2" l="1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E33" i="2"/>
  <c r="F33" i="2"/>
  <c r="E34" i="2"/>
  <c r="F34" i="2"/>
  <c r="E35" i="2"/>
  <c r="F35" i="2"/>
  <c r="E36" i="2"/>
  <c r="F36" i="2"/>
  <c r="E37" i="2"/>
  <c r="F37" i="2"/>
  <c r="E38" i="2"/>
  <c r="F38" i="2"/>
  <c r="E39" i="2"/>
  <c r="F39" i="2"/>
  <c r="E40" i="2"/>
  <c r="F40" i="2"/>
  <c r="E41" i="2"/>
  <c r="F41" i="2"/>
  <c r="E42" i="2"/>
  <c r="F42" i="2"/>
  <c r="E43" i="2"/>
  <c r="F43" i="2"/>
  <c r="E44" i="2"/>
  <c r="F44" i="2"/>
  <c r="E45" i="2"/>
  <c r="F45" i="2"/>
  <c r="E46" i="2"/>
  <c r="F46" i="2"/>
  <c r="E47" i="2"/>
  <c r="F47" i="2"/>
  <c r="E48" i="2"/>
  <c r="F48" i="2"/>
  <c r="E49" i="2"/>
  <c r="F49" i="2"/>
  <c r="E50" i="2"/>
  <c r="F50" i="2"/>
  <c r="E51" i="2"/>
  <c r="F51" i="2"/>
  <c r="E52" i="2"/>
  <c r="F52" i="2"/>
  <c r="E53" i="2"/>
  <c r="F53" i="2"/>
  <c r="E54" i="2"/>
  <c r="F54" i="2"/>
  <c r="E55" i="2"/>
  <c r="F55" i="2"/>
  <c r="E56" i="2"/>
  <c r="F56" i="2"/>
  <c r="E57" i="2"/>
  <c r="F57" i="2"/>
  <c r="E58" i="2"/>
  <c r="F58" i="2"/>
  <c r="E59" i="2"/>
  <c r="F59" i="2"/>
  <c r="E60" i="2"/>
  <c r="F60" i="2"/>
  <c r="E61" i="2"/>
  <c r="F61" i="2"/>
  <c r="E62" i="2"/>
  <c r="F62" i="2"/>
  <c r="E63" i="2"/>
  <c r="F63" i="2"/>
  <c r="E64" i="2"/>
  <c r="F64" i="2"/>
  <c r="E65" i="2"/>
  <c r="F65" i="2"/>
  <c r="E66" i="2"/>
  <c r="F66" i="2"/>
  <c r="E67" i="2"/>
  <c r="F67" i="2"/>
  <c r="E68" i="2"/>
  <c r="F68" i="2"/>
  <c r="E69" i="2"/>
  <c r="F69" i="2"/>
  <c r="E70" i="2"/>
  <c r="F70" i="2"/>
  <c r="E71" i="2"/>
  <c r="F71" i="2"/>
  <c r="E72" i="2"/>
  <c r="F72" i="2"/>
  <c r="E73" i="2"/>
  <c r="F73" i="2"/>
  <c r="E74" i="2"/>
  <c r="F74" i="2"/>
  <c r="E75" i="2"/>
  <c r="F75" i="2"/>
  <c r="E76" i="2"/>
  <c r="F76" i="2"/>
  <c r="E77" i="2"/>
  <c r="F77" i="2"/>
  <c r="E78" i="2"/>
  <c r="F78" i="2"/>
  <c r="E79" i="2"/>
  <c r="F79" i="2"/>
  <c r="E80" i="2"/>
  <c r="F80" i="2"/>
  <c r="E81" i="2"/>
  <c r="F81" i="2"/>
  <c r="E82" i="2"/>
  <c r="F82" i="2"/>
  <c r="E83" i="2"/>
  <c r="F83" i="2"/>
  <c r="H6" i="2" l="1"/>
  <c r="I6" i="2"/>
  <c r="T23" i="2"/>
  <c r="U23" i="2"/>
  <c r="V23" i="2"/>
  <c r="W23" i="2"/>
  <c r="X23" i="2"/>
  <c r="Q23" i="2"/>
  <c r="R23" i="2"/>
  <c r="M23" i="2"/>
  <c r="N23" i="2"/>
  <c r="O23" i="2"/>
  <c r="P23" i="2"/>
  <c r="H23" i="2"/>
  <c r="I23" i="2"/>
  <c r="J23" i="2"/>
  <c r="K23" i="2"/>
  <c r="E84" i="2" l="1"/>
  <c r="F84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6" i="2"/>
  <c r="W6" i="2"/>
  <c r="W7" i="2"/>
  <c r="W8" i="2"/>
  <c r="W9" i="2"/>
  <c r="W10" i="2"/>
  <c r="W11" i="2"/>
  <c r="W12" i="2"/>
  <c r="W14" i="2"/>
  <c r="W15" i="2"/>
  <c r="W16" i="2"/>
  <c r="W17" i="2"/>
  <c r="W18" i="2"/>
  <c r="W19" i="2"/>
  <c r="W20" i="2"/>
  <c r="W21" i="2"/>
  <c r="W22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57" i="2"/>
  <c r="U7" i="2" l="1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6" i="2"/>
  <c r="P8" i="2"/>
  <c r="P9" i="2"/>
  <c r="P10" i="2"/>
  <c r="P11" i="2"/>
  <c r="P12" i="2"/>
  <c r="P14" i="2"/>
  <c r="P15" i="2"/>
  <c r="P16" i="2"/>
  <c r="P17" i="2"/>
  <c r="P18" i="2"/>
  <c r="P19" i="2"/>
  <c r="P20" i="2"/>
  <c r="P21" i="2"/>
  <c r="P22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7" i="2"/>
  <c r="P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6" i="2"/>
  <c r="K7" i="2"/>
  <c r="K8" i="2"/>
  <c r="K9" i="2"/>
  <c r="K10" i="2"/>
  <c r="K11" i="2"/>
  <c r="K12" i="2"/>
  <c r="K14" i="2"/>
  <c r="K15" i="2"/>
  <c r="K16" i="2"/>
  <c r="K17" i="2"/>
  <c r="K18" i="2"/>
  <c r="K19" i="2"/>
  <c r="K20" i="2"/>
  <c r="K21" i="2"/>
  <c r="K22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6" i="2"/>
  <c r="I7" i="2" l="1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F6" i="2"/>
  <c r="T7" i="2" l="1"/>
  <c r="V7" i="2"/>
  <c r="X7" i="2"/>
  <c r="V8" i="2"/>
  <c r="T9" i="2"/>
  <c r="V9" i="2"/>
  <c r="X9" i="2"/>
  <c r="T10" i="2"/>
  <c r="V10" i="2"/>
  <c r="X10" i="2"/>
  <c r="T11" i="2"/>
  <c r="V11" i="2"/>
  <c r="X11" i="2"/>
  <c r="T12" i="2"/>
  <c r="V12" i="2"/>
  <c r="X12" i="2"/>
  <c r="T13" i="2"/>
  <c r="V13" i="2"/>
  <c r="X13" i="2"/>
  <c r="T14" i="2"/>
  <c r="V14" i="2"/>
  <c r="X14" i="2"/>
  <c r="T15" i="2"/>
  <c r="V15" i="2"/>
  <c r="X15" i="2"/>
  <c r="T16" i="2"/>
  <c r="V16" i="2"/>
  <c r="X16" i="2"/>
  <c r="T17" i="2"/>
  <c r="V17" i="2"/>
  <c r="X17" i="2"/>
  <c r="T18" i="2"/>
  <c r="V18" i="2"/>
  <c r="X18" i="2"/>
  <c r="T19" i="2"/>
  <c r="V19" i="2"/>
  <c r="X19" i="2"/>
  <c r="T20" i="2"/>
  <c r="V20" i="2"/>
  <c r="X20" i="2"/>
  <c r="T21" i="2"/>
  <c r="V21" i="2"/>
  <c r="X21" i="2"/>
  <c r="T22" i="2"/>
  <c r="V22" i="2"/>
  <c r="X22" i="2"/>
  <c r="T24" i="2"/>
  <c r="V24" i="2"/>
  <c r="X24" i="2"/>
  <c r="T25" i="2"/>
  <c r="V25" i="2"/>
  <c r="X25" i="2"/>
  <c r="T26" i="2"/>
  <c r="V26" i="2"/>
  <c r="X26" i="2"/>
  <c r="T27" i="2"/>
  <c r="V27" i="2"/>
  <c r="X27" i="2"/>
  <c r="T28" i="2"/>
  <c r="V28" i="2"/>
  <c r="X28" i="2"/>
  <c r="T29" i="2"/>
  <c r="V29" i="2"/>
  <c r="X29" i="2"/>
  <c r="T30" i="2"/>
  <c r="V30" i="2"/>
  <c r="X30" i="2"/>
  <c r="T31" i="2"/>
  <c r="V31" i="2"/>
  <c r="X31" i="2"/>
  <c r="T32" i="2"/>
  <c r="V32" i="2"/>
  <c r="X32" i="2"/>
  <c r="T33" i="2"/>
  <c r="V33" i="2"/>
  <c r="X33" i="2"/>
  <c r="T34" i="2"/>
  <c r="V34" i="2"/>
  <c r="X34" i="2"/>
  <c r="T35" i="2"/>
  <c r="V35" i="2"/>
  <c r="X35" i="2"/>
  <c r="T36" i="2"/>
  <c r="V36" i="2"/>
  <c r="X36" i="2"/>
  <c r="T37" i="2"/>
  <c r="V37" i="2"/>
  <c r="X37" i="2"/>
  <c r="T38" i="2"/>
  <c r="V38" i="2"/>
  <c r="X38" i="2"/>
  <c r="T39" i="2"/>
  <c r="V39" i="2"/>
  <c r="X39" i="2"/>
  <c r="T40" i="2"/>
  <c r="V40" i="2"/>
  <c r="X40" i="2"/>
  <c r="T41" i="2"/>
  <c r="V41" i="2"/>
  <c r="X41" i="2"/>
  <c r="T42" i="2"/>
  <c r="V42" i="2"/>
  <c r="X42" i="2"/>
  <c r="T43" i="2"/>
  <c r="V43" i="2"/>
  <c r="X43" i="2"/>
  <c r="T44" i="2"/>
  <c r="V44" i="2"/>
  <c r="X44" i="2"/>
  <c r="T45" i="2"/>
  <c r="V45" i="2"/>
  <c r="X45" i="2"/>
  <c r="T46" i="2"/>
  <c r="V46" i="2"/>
  <c r="X46" i="2"/>
  <c r="T47" i="2"/>
  <c r="V47" i="2"/>
  <c r="X47" i="2"/>
  <c r="T48" i="2"/>
  <c r="V48" i="2"/>
  <c r="X48" i="2"/>
  <c r="T49" i="2"/>
  <c r="V49" i="2"/>
  <c r="X49" i="2"/>
  <c r="T50" i="2"/>
  <c r="V50" i="2"/>
  <c r="X50" i="2"/>
  <c r="T51" i="2"/>
  <c r="V51" i="2"/>
  <c r="X51" i="2"/>
  <c r="T52" i="2"/>
  <c r="V52" i="2"/>
  <c r="X52" i="2"/>
  <c r="T53" i="2"/>
  <c r="V53" i="2"/>
  <c r="X53" i="2"/>
  <c r="T54" i="2"/>
  <c r="V54" i="2"/>
  <c r="X54" i="2"/>
  <c r="T55" i="2"/>
  <c r="V55" i="2"/>
  <c r="X55" i="2"/>
  <c r="T56" i="2"/>
  <c r="V56" i="2"/>
  <c r="X56" i="2"/>
  <c r="T57" i="2"/>
  <c r="V57" i="2"/>
  <c r="X57" i="2"/>
  <c r="T58" i="2"/>
  <c r="V58" i="2"/>
  <c r="X58" i="2"/>
  <c r="T59" i="2"/>
  <c r="V59" i="2"/>
  <c r="X59" i="2"/>
  <c r="T60" i="2"/>
  <c r="V60" i="2"/>
  <c r="X60" i="2"/>
  <c r="T61" i="2"/>
  <c r="V61" i="2"/>
  <c r="X61" i="2"/>
  <c r="T62" i="2"/>
  <c r="V62" i="2"/>
  <c r="X62" i="2"/>
  <c r="T63" i="2"/>
  <c r="V63" i="2"/>
  <c r="X63" i="2"/>
  <c r="T64" i="2"/>
  <c r="V64" i="2"/>
  <c r="X64" i="2"/>
  <c r="T65" i="2"/>
  <c r="V65" i="2"/>
  <c r="X65" i="2"/>
  <c r="T66" i="2"/>
  <c r="V66" i="2"/>
  <c r="X66" i="2"/>
  <c r="T67" i="2"/>
  <c r="V67" i="2"/>
  <c r="X67" i="2"/>
  <c r="T68" i="2"/>
  <c r="V68" i="2"/>
  <c r="X68" i="2"/>
  <c r="T69" i="2"/>
  <c r="V69" i="2"/>
  <c r="X69" i="2"/>
  <c r="T70" i="2"/>
  <c r="V70" i="2"/>
  <c r="X70" i="2"/>
  <c r="T71" i="2"/>
  <c r="V71" i="2"/>
  <c r="X71" i="2"/>
  <c r="T72" i="2"/>
  <c r="V72" i="2"/>
  <c r="X72" i="2"/>
  <c r="T73" i="2"/>
  <c r="V73" i="2"/>
  <c r="X73" i="2"/>
  <c r="T74" i="2"/>
  <c r="V74" i="2"/>
  <c r="X74" i="2"/>
  <c r="T75" i="2"/>
  <c r="V75" i="2"/>
  <c r="X75" i="2"/>
  <c r="T76" i="2"/>
  <c r="V76" i="2"/>
  <c r="X76" i="2"/>
  <c r="T77" i="2"/>
  <c r="V77" i="2"/>
  <c r="X77" i="2"/>
  <c r="T78" i="2"/>
  <c r="V78" i="2"/>
  <c r="X78" i="2"/>
  <c r="T79" i="2"/>
  <c r="V79" i="2"/>
  <c r="X79" i="2"/>
  <c r="T80" i="2"/>
  <c r="V80" i="2"/>
  <c r="X80" i="2"/>
  <c r="T81" i="2"/>
  <c r="V81" i="2"/>
  <c r="X81" i="2"/>
  <c r="T82" i="2"/>
  <c r="V82" i="2"/>
  <c r="X82" i="2"/>
  <c r="T83" i="2"/>
  <c r="V83" i="2"/>
  <c r="X83" i="2"/>
  <c r="T84" i="2"/>
  <c r="V84" i="2"/>
  <c r="X84" i="2"/>
  <c r="X6" i="2" l="1"/>
  <c r="V6" i="2"/>
  <c r="T6" i="2"/>
  <c r="M7" i="2"/>
  <c r="Q7" i="2"/>
  <c r="O8" i="2"/>
  <c r="Q8" i="2"/>
  <c r="M9" i="2"/>
  <c r="O9" i="2"/>
  <c r="Q9" i="2"/>
  <c r="M10" i="2"/>
  <c r="O10" i="2"/>
  <c r="Q10" i="2"/>
  <c r="M11" i="2"/>
  <c r="O11" i="2"/>
  <c r="Q11" i="2"/>
  <c r="M12" i="2"/>
  <c r="O12" i="2"/>
  <c r="Q12" i="2"/>
  <c r="M13" i="2"/>
  <c r="O13" i="2"/>
  <c r="Q13" i="2"/>
  <c r="M14" i="2"/>
  <c r="O14" i="2"/>
  <c r="Q14" i="2"/>
  <c r="M15" i="2"/>
  <c r="O15" i="2"/>
  <c r="Q15" i="2"/>
  <c r="M16" i="2"/>
  <c r="O16" i="2"/>
  <c r="Q16" i="2"/>
  <c r="M17" i="2"/>
  <c r="O17" i="2"/>
  <c r="Q17" i="2"/>
  <c r="M18" i="2"/>
  <c r="O18" i="2"/>
  <c r="Q18" i="2"/>
  <c r="M19" i="2"/>
  <c r="O19" i="2"/>
  <c r="Q19" i="2"/>
  <c r="M20" i="2"/>
  <c r="O20" i="2"/>
  <c r="Q20" i="2"/>
  <c r="M21" i="2"/>
  <c r="O21" i="2"/>
  <c r="Q21" i="2"/>
  <c r="M22" i="2"/>
  <c r="O22" i="2"/>
  <c r="Q22" i="2"/>
  <c r="M24" i="2"/>
  <c r="O24" i="2"/>
  <c r="Q24" i="2"/>
  <c r="M25" i="2"/>
  <c r="O25" i="2"/>
  <c r="Q25" i="2"/>
  <c r="M26" i="2"/>
  <c r="O26" i="2"/>
  <c r="Q26" i="2"/>
  <c r="M27" i="2"/>
  <c r="O27" i="2"/>
  <c r="Q27" i="2"/>
  <c r="M28" i="2"/>
  <c r="O28" i="2"/>
  <c r="Q28" i="2"/>
  <c r="M29" i="2"/>
  <c r="O29" i="2"/>
  <c r="Q29" i="2"/>
  <c r="M30" i="2"/>
  <c r="O30" i="2"/>
  <c r="Q30" i="2"/>
  <c r="M31" i="2"/>
  <c r="O31" i="2"/>
  <c r="Q31" i="2"/>
  <c r="M32" i="2"/>
  <c r="O32" i="2"/>
  <c r="Q32" i="2"/>
  <c r="M33" i="2"/>
  <c r="O33" i="2"/>
  <c r="Q33" i="2"/>
  <c r="M34" i="2"/>
  <c r="O34" i="2"/>
  <c r="Q34" i="2"/>
  <c r="M35" i="2"/>
  <c r="O35" i="2"/>
  <c r="Q35" i="2"/>
  <c r="M36" i="2"/>
  <c r="O36" i="2"/>
  <c r="Q36" i="2"/>
  <c r="M37" i="2"/>
  <c r="O37" i="2"/>
  <c r="Q37" i="2"/>
  <c r="M38" i="2"/>
  <c r="O38" i="2"/>
  <c r="Q38" i="2"/>
  <c r="M39" i="2"/>
  <c r="O39" i="2"/>
  <c r="Q39" i="2"/>
  <c r="M40" i="2"/>
  <c r="O40" i="2"/>
  <c r="Q40" i="2"/>
  <c r="M41" i="2"/>
  <c r="O41" i="2"/>
  <c r="Q41" i="2"/>
  <c r="M42" i="2"/>
  <c r="O42" i="2"/>
  <c r="Q42" i="2"/>
  <c r="M43" i="2"/>
  <c r="O43" i="2"/>
  <c r="Q43" i="2"/>
  <c r="M44" i="2"/>
  <c r="O44" i="2"/>
  <c r="Q44" i="2"/>
  <c r="M45" i="2"/>
  <c r="O45" i="2"/>
  <c r="Q45" i="2"/>
  <c r="M46" i="2"/>
  <c r="O46" i="2"/>
  <c r="Q46" i="2"/>
  <c r="M47" i="2"/>
  <c r="O47" i="2"/>
  <c r="Q47" i="2"/>
  <c r="M48" i="2"/>
  <c r="O48" i="2"/>
  <c r="Q48" i="2"/>
  <c r="M49" i="2"/>
  <c r="O49" i="2"/>
  <c r="Q49" i="2"/>
  <c r="M50" i="2"/>
  <c r="O50" i="2"/>
  <c r="Q50" i="2"/>
  <c r="M51" i="2"/>
  <c r="O51" i="2"/>
  <c r="Q51" i="2"/>
  <c r="M52" i="2"/>
  <c r="O52" i="2"/>
  <c r="Q52" i="2"/>
  <c r="M53" i="2"/>
  <c r="O53" i="2"/>
  <c r="Q53" i="2"/>
  <c r="M54" i="2"/>
  <c r="O54" i="2"/>
  <c r="Q54" i="2"/>
  <c r="M55" i="2"/>
  <c r="O55" i="2"/>
  <c r="Q55" i="2"/>
  <c r="M56" i="2"/>
  <c r="O56" i="2"/>
  <c r="Q56" i="2"/>
  <c r="M57" i="2"/>
  <c r="O57" i="2"/>
  <c r="Q57" i="2"/>
  <c r="M58" i="2"/>
  <c r="O58" i="2"/>
  <c r="Q58" i="2"/>
  <c r="M59" i="2"/>
  <c r="O59" i="2"/>
  <c r="Q59" i="2"/>
  <c r="M60" i="2"/>
  <c r="O60" i="2"/>
  <c r="Q60" i="2"/>
  <c r="M61" i="2"/>
  <c r="O61" i="2"/>
  <c r="Q61" i="2"/>
  <c r="M62" i="2"/>
  <c r="O62" i="2"/>
  <c r="Q62" i="2"/>
  <c r="M63" i="2"/>
  <c r="O63" i="2"/>
  <c r="Q63" i="2"/>
  <c r="M64" i="2"/>
  <c r="O64" i="2"/>
  <c r="Q64" i="2"/>
  <c r="M65" i="2"/>
  <c r="O65" i="2"/>
  <c r="Q65" i="2"/>
  <c r="M66" i="2"/>
  <c r="O66" i="2"/>
  <c r="Q66" i="2"/>
  <c r="M67" i="2"/>
  <c r="O67" i="2"/>
  <c r="Q67" i="2"/>
  <c r="M68" i="2"/>
  <c r="O68" i="2"/>
  <c r="Q68" i="2"/>
  <c r="M69" i="2"/>
  <c r="O69" i="2"/>
  <c r="Q69" i="2"/>
  <c r="M70" i="2"/>
  <c r="O70" i="2"/>
  <c r="Q70" i="2"/>
  <c r="M71" i="2"/>
  <c r="O71" i="2"/>
  <c r="Q71" i="2"/>
  <c r="M72" i="2"/>
  <c r="O72" i="2"/>
  <c r="Q72" i="2"/>
  <c r="M73" i="2"/>
  <c r="O73" i="2"/>
  <c r="Q73" i="2"/>
  <c r="M74" i="2"/>
  <c r="O74" i="2"/>
  <c r="Q74" i="2"/>
  <c r="M75" i="2"/>
  <c r="O75" i="2"/>
  <c r="Q75" i="2"/>
  <c r="M76" i="2"/>
  <c r="O76" i="2"/>
  <c r="Q76" i="2"/>
  <c r="M77" i="2"/>
  <c r="O77" i="2"/>
  <c r="Q77" i="2"/>
  <c r="M78" i="2"/>
  <c r="O78" i="2"/>
  <c r="Q78" i="2"/>
  <c r="M79" i="2"/>
  <c r="O79" i="2"/>
  <c r="Q79" i="2"/>
  <c r="M80" i="2"/>
  <c r="O80" i="2"/>
  <c r="Q80" i="2"/>
  <c r="M81" i="2"/>
  <c r="O81" i="2"/>
  <c r="Q81" i="2"/>
  <c r="M82" i="2"/>
  <c r="O82" i="2"/>
  <c r="Q82" i="2"/>
  <c r="M83" i="2"/>
  <c r="O83" i="2"/>
  <c r="Q83" i="2"/>
  <c r="M84" i="2"/>
  <c r="O84" i="2"/>
  <c r="Q84" i="2"/>
  <c r="Q6" i="2"/>
  <c r="O6" i="2"/>
  <c r="M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6" i="2"/>
  <c r="E6" i="2"/>
  <c r="H8" i="2" l="1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4" i="2"/>
</calcChain>
</file>

<file path=xl/sharedStrings.xml><?xml version="1.0" encoding="utf-8"?>
<sst xmlns="http://schemas.openxmlformats.org/spreadsheetml/2006/main" count="209" uniqueCount="192">
  <si>
    <t>тыс. рублей</t>
  </si>
  <si>
    <t>0204</t>
  </si>
  <si>
    <t>0203</t>
  </si>
  <si>
    <t>0200</t>
  </si>
  <si>
    <t>0106</t>
  </si>
  <si>
    <t>0105</t>
  </si>
  <si>
    <t>0103</t>
  </si>
  <si>
    <t>0102</t>
  </si>
  <si>
    <t>0100</t>
  </si>
  <si>
    <t>Код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</si>
  <si>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</si>
  <si>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</si>
  <si>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</si>
  <si>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</si>
  <si>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</si>
  <si>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</si>
  <si>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</si>
  <si>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</si>
  <si>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</si>
  <si>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</si>
  <si>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</si>
  <si>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</si>
  <si>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</si>
  <si>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</si>
  <si>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</si>
  <si>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</si>
  <si>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</si>
  <si>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</si>
  <si>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</si>
  <si>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</si>
  <si>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</si>
  <si>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</si>
  <si>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</si>
  <si>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</si>
  <si>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</si>
  <si>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</si>
  <si>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</si>
  <si>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</si>
  <si>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Экологический контроль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</si>
  <si>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</si>
  <si>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</si>
  <si>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</si>
  <si>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</si>
  <si>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</si>
  <si>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</si>
  <si>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</si>
  <si>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</si>
  <si>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Высшее образование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</si>
  <si>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</si>
  <si>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</si>
  <si>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</si>
  <si>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</si>
  <si>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Кинематография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</si>
  <si>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</si>
  <si>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</si>
  <si>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</si>
  <si>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</si>
  <si>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</si>
  <si>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</si>
  <si>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</si>
  <si>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</si>
  <si>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</si>
  <si>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</si>
  <si>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</si>
  <si>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</si>
  <si>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</si>
  <si>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</si>
  <si>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</si>
  <si>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</si>
  <si>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</si>
  <si>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</si>
  <si>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</si>
  <si>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</si>
  <si>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0104</t>
  </si>
  <si>
    <t>0107</t>
  </si>
  <si>
    <t>0111</t>
  </si>
  <si>
    <t>0113</t>
  </si>
  <si>
    <t>0300</t>
  </si>
  <si>
    <t>0304</t>
  </si>
  <si>
    <t>0309</t>
  </si>
  <si>
    <t>0310</t>
  </si>
  <si>
    <t>0400</t>
  </si>
  <si>
    <t>0401</t>
  </si>
  <si>
    <t>0405</t>
  </si>
  <si>
    <t>0406</t>
  </si>
  <si>
    <t>0407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</si>
  <si>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</si>
  <si>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</si>
  <si>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</si>
  <si>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</si>
  <si>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</si>
  <si>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</si>
  <si>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</si>
  <si>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</si>
  <si>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</si>
  <si>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</si>
  <si>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0601</t>
  </si>
  <si>
    <t>0603</t>
  </si>
  <si>
    <t>0605</t>
  </si>
  <si>
    <t>0700</t>
  </si>
  <si>
    <t>0701</t>
  </si>
  <si>
    <t>0702</t>
  </si>
  <si>
    <t>0703</t>
  </si>
  <si>
    <t>0704</t>
  </si>
  <si>
    <t>0705</t>
  </si>
  <si>
    <t>0706</t>
  </si>
  <si>
    <t>0707</t>
  </si>
  <si>
    <t>0709</t>
  </si>
  <si>
    <t>0800</t>
  </si>
  <si>
    <t>0801</t>
  </si>
  <si>
    <t>0802</t>
  </si>
  <si>
    <t>0804</t>
  </si>
  <si>
    <t>0900</t>
  </si>
  <si>
    <t>0901</t>
  </si>
  <si>
    <t>0902</t>
  </si>
  <si>
    <t>0903</t>
  </si>
  <si>
    <t>0904</t>
  </si>
  <si>
    <t>0905</t>
  </si>
  <si>
    <t>0909</t>
  </si>
  <si>
    <t>1000</t>
  </si>
  <si>
    <t>1003</t>
  </si>
  <si>
    <t>1004</t>
  </si>
  <si>
    <t>1006</t>
  </si>
  <si>
    <t>1100</t>
  </si>
  <si>
    <t>1101</t>
  </si>
  <si>
    <t>1102</t>
  </si>
  <si>
    <t>1103</t>
  </si>
  <si>
    <t>1105</t>
  </si>
  <si>
    <t>1300</t>
  </si>
  <si>
    <t>1301</t>
  </si>
  <si>
    <t>1302</t>
  </si>
  <si>
    <t>1400</t>
  </si>
  <si>
    <t>1401</t>
  </si>
  <si>
    <t>1402</t>
  </si>
  <si>
    <t>1403</t>
  </si>
  <si>
    <t>Наименование расходов</t>
  </si>
  <si>
    <t>1001</t>
  </si>
  <si>
    <t>1002</t>
  </si>
  <si>
    <t>Пенсионное обеспечение</t>
  </si>
  <si>
    <t>Социальное обслуживание населения</t>
  </si>
  <si>
    <t>Прикладные научные исследования в области общегосударственных вопросов</t>
  </si>
  <si>
    <t>0112</t>
  </si>
  <si>
    <t>Воспроизводство минерально-сырьевой базы</t>
  </si>
  <si>
    <t>0404</t>
  </si>
  <si>
    <t>Заготовка, переработка, хранение и обеспечение безопасности донорской крови и ее компонентов</t>
  </si>
  <si>
    <t>0906</t>
  </si>
  <si>
    <t>0402</t>
  </si>
  <si>
    <t>Топливно-энергетический комплекс</t>
  </si>
  <si>
    <t>Условно утвержденные расходы</t>
  </si>
  <si>
    <t>%</t>
  </si>
  <si>
    <t>5=4-3</t>
  </si>
  <si>
    <t>6=4/3*100</t>
  </si>
  <si>
    <t>Отклонение 2024 года от 2023 года</t>
  </si>
  <si>
    <t>8=7-3</t>
  </si>
  <si>
    <t>9=7/3*100</t>
  </si>
  <si>
    <t>10=7-4</t>
  </si>
  <si>
    <t>11=7/4*100</t>
  </si>
  <si>
    <t>13=12-3</t>
  </si>
  <si>
    <t>14=12/3*100</t>
  </si>
  <si>
    <t>15=12-4</t>
  </si>
  <si>
    <t>16=12/4*100</t>
  </si>
  <si>
    <t>17=12-7</t>
  </si>
  <si>
    <t>18=12/7*100</t>
  </si>
  <si>
    <t>20=19-3</t>
  </si>
  <si>
    <t>21=19/3*100</t>
  </si>
  <si>
    <t>22=19-4</t>
  </si>
  <si>
    <t>23=19/4*100</t>
  </si>
  <si>
    <t>Прогноз на 2025 год</t>
  </si>
  <si>
    <t>Отклонение 2025 года от 2024 года</t>
  </si>
  <si>
    <t>24=19-12</t>
  </si>
  <si>
    <t>25=19/12*100</t>
  </si>
  <si>
    <t>Отклонение 2025 года от 2023 года</t>
  </si>
  <si>
    <t>Прогноз на 2026 год</t>
  </si>
  <si>
    <t>Отклонение 2026 года от 2023 года</t>
  </si>
  <si>
    <t>Отклонение 2026 года от 2025 года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</si>
  <si>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</si>
  <si>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</si>
  <si>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</si>
  <si>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Прочие межбюджетные трансферты общего характера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</si>
  <si>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</si>
  <si>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</si>
  <si>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</si>
  <si>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(муниципального) внешнего долга</t>
  </si>
  <si>
    <t>ИТОГО РАСХОДОВ</t>
  </si>
  <si>
    <t>Аналитические данные о расходах бюджета Оренбургской области по разделам и подразделам классификации расходов на 2025 год и на плановый период 2026 и 2027 годов</t>
  </si>
  <si>
    <t>Факт за 2023 год</t>
  </si>
  <si>
    <t>Ожидаемое исполнение на 2024 год</t>
  </si>
  <si>
    <t>Отклонение 2026 года от 2024 года</t>
  </si>
  <si>
    <t>Прогноз на 2027 год</t>
  </si>
  <si>
    <t>Отклонение 2027 года от 2023 года</t>
  </si>
  <si>
    <t>Отклонение 2027 года от 2024 года</t>
  </si>
  <si>
    <t>Отклонение 2027 года от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</si>
</sst>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1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2" borderId="0"/>
    <xf numFmtId="0" fontId="4" fillId="0" borderId="0">
      <alignment horizontal="left" vertical="top" wrapText="1"/>
    </xf>
    <xf numFmtId="0" fontId="4" fillId="0" borderId="0"/>
    <xf numFmtId="0" fontId="5" fillId="0" borderId="0">
      <alignment horizontal="center" wrapText="1"/>
    </xf>
    <xf numFmtId="0" fontId="5" fillId="0" borderId="0">
      <alignment horizontal="center"/>
    </xf>
    <xf numFmtId="0" fontId="4" fillId="0" borderId="0">
      <alignment wrapText="1"/>
    </xf>
    <xf numFmtId="0" fontId="4" fillId="0" borderId="0">
      <alignment horizontal="right"/>
    </xf>
    <xf numFmtId="0" fontId="4" fillId="2" borderId="4"/>
    <xf numFmtId="0" fontId="4" fillId="0" borderId="5">
      <alignment horizontal="center" vertical="center" wrapText="1"/>
    </xf>
    <xf numFmtId="0" fontId="4" fillId="0" borderId="6"/>
    <xf numFmtId="0" fontId="4" fillId="0" borderId="5">
      <alignment horizontal="center" vertical="center" shrinkToFit="1"/>
    </xf>
    <xf numFmtId="0" fontId="4" fillId="2" borderId="7"/>
    <xf numFmtId="0" fontId="6" fillId="0" borderId="5">
      <alignment horizontal="left"/>
    </xf>
    <xf numFmtId="4" fontId="6" fillId="3" borderId="5">
      <alignment horizontal="right" vertical="top" shrinkToFit="1"/>
    </xf>
    <xf numFmtId="0" fontId="4" fillId="2" borderId="8"/>
    <xf numFmtId="0" fontId="4" fillId="0" borderId="7"/>
    <xf numFmtId="0" fontId="4" fillId="0" borderId="0">
      <alignment horizontal="left" wrapText="1"/>
    </xf>
    <xf numFmtId="49" fontId="4" fillId="0" borderId="5">
      <alignment horizontal="left" vertical="top" wrapText="1"/>
    </xf>
    <xf numFmtId="4" fontId="4" fillId="4" borderId="5">
      <alignment horizontal="right" vertical="top" shrinkToFit="1"/>
    </xf>
    <xf numFmtId="0" fontId="4" fillId="2" borderId="8">
      <alignment horizontal="center"/>
    </xf>
    <xf numFmtId="0" fontId="4" fillId="2" borderId="0">
      <alignment horizontal="center"/>
    </xf>
    <xf numFmtId="4" fontId="4" fillId="0" borderId="5">
      <alignment horizontal="right" vertical="top" shrinkToFit="1"/>
    </xf>
    <xf numFmtId="49" fontId="6" fillId="0" borderId="5">
      <alignment horizontal="left" vertical="top" wrapText="1"/>
    </xf>
    <xf numFmtId="0" fontId="4" fillId="2" borderId="0">
      <alignment horizontal="left"/>
    </xf>
    <xf numFmtId="4" fontId="4" fillId="0" borderId="6">
      <alignment horizontal="right" shrinkToFit="1"/>
    </xf>
    <xf numFmtId="4" fontId="4" fillId="0" borderId="0">
      <alignment horizontal="right" shrinkToFit="1"/>
    </xf>
    <xf numFmtId="0" fontId="4" fillId="2" borderId="7">
      <alignment horizontal="center"/>
    </xf>
    <xf numFmtId="0" fontId="7" fillId="0" borderId="0">
      <alignment vertical="top" wrapText="1"/>
    </xf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1" fillId="0" borderId="0"/>
    <xf numFmtId="0" fontId="10" fillId="0" borderId="0"/>
    <xf numFmtId="0" fontId="1" fillId="0" borderId="0"/>
    <xf numFmtId="0" fontId="7" fillId="0" borderId="0">
      <alignment vertical="top" wrapText="1"/>
    </xf>
    <xf numFmtId="0" fontId="12" fillId="0" borderId="0"/>
    <xf numFmtId="0" fontId="10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" fillId="0" borderId="0"/>
  </cellStyleXfs>
  <cellXfs count="49">
    <xf numFmtId="0" fontId="0" fillId="0" borderId="0" xfId="0"/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6" fillId="0" borderId="0" xfId="0" applyFont="1"/>
    <xf numFmtId="0" fontId="13" fillId="0" borderId="2" xfId="0" applyFont="1" applyBorder="1" applyAlignment="1">
      <alignment horizontal="justify" vertical="center" wrapText="1"/>
    </xf>
    <xf numFmtId="0" fontId="15" fillId="0" borderId="0" xfId="0" applyFont="1"/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165" fontId="14" fillId="0" borderId="1" xfId="1" applyNumberFormat="1" applyFont="1" applyFill="1" applyBorder="1" applyAlignment="1" applyProtection="1">
      <alignment horizontal="right" wrapText="1"/>
      <protection locked="0"/>
    </xf>
    <xf numFmtId="165" fontId="14" fillId="0" borderId="3" xfId="1" applyNumberFormat="1" applyFont="1" applyFill="1" applyBorder="1" applyAlignment="1" applyProtection="1">
      <alignment horizontal="right" wrapText="1"/>
      <protection locked="0"/>
    </xf>
    <xf numFmtId="0" fontId="17" fillId="0" borderId="0" xfId="0" applyFont="1"/>
    <xf numFmtId="3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justify" vertical="center" wrapText="1"/>
      <protection locked="0"/>
    </xf>
    <xf numFmtId="165" fontId="8" fillId="0" borderId="1" xfId="1" applyNumberFormat="1" applyFont="1" applyFill="1" applyBorder="1" applyAlignment="1" applyProtection="1">
      <alignment horizontal="right" wrapText="1"/>
      <protection locked="0"/>
    </xf>
    <xf numFmtId="165" fontId="8" fillId="0" borderId="3" xfId="1" applyNumberFormat="1" applyFont="1" applyFill="1" applyBorder="1" applyAlignment="1" applyProtection="1">
      <alignment horizontal="right" wrapText="1"/>
      <protection locked="0"/>
    </xf>
    <xf numFmtId="3" fontId="14" fillId="0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 applyProtection="1">
      <alignment horizontal="justify" vertical="center" wrapText="1"/>
      <protection locked="0"/>
    </xf>
    <xf numFmtId="49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justify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7" fillId="0" borderId="0" xfId="0" applyFont="1" applyAlignment="1">
      <alignment horizontal="right"/>
    </xf>
    <xf numFmtId="0" fontId="18" fillId="0" borderId="1" xfId="0" applyFont="1" applyBorder="1" applyAlignment="1">
      <alignment horizontal="left"/>
    </xf>
    <xf numFmtId="0" fontId="13" fillId="0" borderId="1" xfId="0" applyFont="1" applyBorder="1" applyAlignment="1">
      <alignment horizontal="right"/>
    </xf>
    <xf numFmtId="0" fontId="18" fillId="0" borderId="1" xfId="0" applyFont="1" applyBorder="1" applyAlignment="1">
      <alignment horizontal="center" vertical="center" wrapText="1"/>
    </xf>
    <xf numFmtId="4" fontId="8" fillId="0" borderId="1" xfId="1" applyNumberFormat="1" applyFont="1" applyFill="1" applyBorder="1" applyAlignment="1" applyProtection="1">
      <alignment horizontal="right" wrapText="1"/>
      <protection locked="0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right" wrapText="1"/>
    </xf>
    <xf numFmtId="165" fontId="15" fillId="0" borderId="1" xfId="0" applyNumberFormat="1" applyFont="1" applyFill="1" applyBorder="1" applyAlignment="1">
      <alignment horizontal="right" wrapText="1"/>
    </xf>
    <xf numFmtId="165" fontId="13" fillId="0" borderId="1" xfId="0" applyNumberFormat="1" applyFont="1" applyFill="1" applyBorder="1" applyAlignment="1">
      <alignment horizontal="right"/>
    </xf>
    <xf numFmtId="0" fontId="16" fillId="0" borderId="0" xfId="0" applyFont="1" applyFill="1"/>
    <xf numFmtId="165" fontId="16" fillId="0" borderId="0" xfId="0" applyNumberFormat="1" applyFont="1" applyFill="1"/>
    <xf numFmtId="0" fontId="13" fillId="0" borderId="2" xfId="0" applyFont="1" applyFill="1" applyBorder="1" applyAlignment="1">
      <alignment horizontal="justify" vertical="center" wrapText="1"/>
    </xf>
    <xf numFmtId="0" fontId="20" fillId="0" borderId="2" xfId="0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 applyProtection="1">
      <alignment horizontal="right" wrapText="1"/>
      <protection locked="0"/>
    </xf>
    <xf numFmtId="165" fontId="21" fillId="0" borderId="9" xfId="1" applyNumberFormat="1" applyFont="1" applyFill="1" applyBorder="1" applyAlignment="1" applyProtection="1">
      <alignment horizontal="right" wrapText="1"/>
      <protection locked="0"/>
    </xf>
    <xf numFmtId="165" fontId="15" fillId="0" borderId="0" xfId="0" applyNumberFormat="1" applyFont="1" applyFill="1" applyAlignment="1">
      <alignment horizontal="justify" vertical="center" wrapText="1"/>
    </xf>
    <xf numFmtId="0" fontId="15" fillId="0" borderId="0" xfId="0" applyFont="1" applyFill="1" applyAlignment="1">
      <alignment horizontal="justify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</cellXfs>
  <cellStyles count="53">
    <cellStyle name="br" xfId="2"/>
    <cellStyle name="col" xfId="3"/>
    <cellStyle name="Normal" xfId="4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Обычный" xfId="0" builtinId="0"/>
    <cellStyle name="Обычный 10" xfId="44"/>
    <cellStyle name="Обычный 14" xfId="52"/>
    <cellStyle name="Обычный 2" xfId="34"/>
    <cellStyle name="Обычный 2 2" xfId="45"/>
    <cellStyle name="Обычный 3" xfId="35"/>
    <cellStyle name="Обычный 3 2" xfId="46"/>
    <cellStyle name="Обычный 4" xfId="1"/>
    <cellStyle name="Обычный 4 2" xfId="47"/>
    <cellStyle name="Обычный 5" xfId="42"/>
    <cellStyle name="Процентный 2" xfId="48"/>
    <cellStyle name="Процентный 3" xfId="49"/>
    <cellStyle name="Стиль 1" xfId="36"/>
    <cellStyle name="Стиль 2" xfId="37"/>
    <cellStyle name="Стиль 3" xfId="38"/>
    <cellStyle name="Стиль 4" xfId="39"/>
    <cellStyle name="Стиль 5" xfId="40"/>
    <cellStyle name="Стиль 6" xfId="41"/>
    <cellStyle name="Финансовый 2" xfId="50"/>
    <cellStyle name="Финансовый 2 4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6"/>
  <sheetViews>
    <sheetView tabSelected="1" view="pageBreakPreview" zoomScale="103" zoomScaleNormal="85" zoomScaleSheetLayoutView="103" workbookViewId="0">
      <pane xSplit="2" ySplit="4" topLeftCell="P63" activePane="bottomRight" state="frozen"/>
      <selection pane="topRight" activeCell="C1" sqref="C1"/>
      <selection pane="bottomLeft" activeCell="A6" sqref="A6"/>
      <selection pane="bottomRight" activeCell="AA84" sqref="AA84"/>
    </sheetView>
  </sheetViews>
  <sheetFormatPr defaultRowHeight="15.75" x14ac:dyDescent="0.25"/>
  <cols>
    <col min="1" max="1" width="5.5703125" style="23" bestFit="1" customWidth="1"/>
    <col min="2" max="2" width="69.42578125" style="24" customWidth="1"/>
    <col min="3" max="3" width="14.7109375" style="43" customWidth="1"/>
    <col min="4" max="4" width="16" style="36" customWidth="1"/>
    <col min="5" max="5" width="13.5703125" style="7" customWidth="1"/>
    <col min="6" max="6" width="13" style="7" customWidth="1"/>
    <col min="7" max="7" width="15.5703125" style="36" customWidth="1"/>
    <col min="8" max="9" width="15.5703125" style="7" customWidth="1"/>
    <col min="10" max="10" width="13.5703125" style="7" customWidth="1"/>
    <col min="11" max="11" width="12.5703125" style="7" customWidth="1"/>
    <col min="12" max="12" width="15.5703125" style="36" customWidth="1"/>
    <col min="13" max="16" width="15.5703125" style="7" customWidth="1"/>
    <col min="17" max="18" width="14.28515625" style="7" customWidth="1"/>
    <col min="19" max="23" width="16" style="7" customWidth="1"/>
    <col min="24" max="24" width="14.28515625" style="7" customWidth="1"/>
    <col min="25" max="25" width="16" style="7" customWidth="1"/>
    <col min="26" max="16384" width="9.140625" style="7"/>
  </cols>
  <sheetData>
    <row r="1" spans="1:26" x14ac:dyDescent="0.25">
      <c r="A1" s="6"/>
      <c r="B1" s="46" t="s">
        <v>184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</row>
    <row r="2" spans="1:26" ht="22.5" customHeight="1" x14ac:dyDescent="0.25">
      <c r="A2" s="6"/>
      <c r="B2" s="8"/>
      <c r="C2" s="38"/>
      <c r="D2" s="39"/>
      <c r="E2" s="1"/>
      <c r="F2" s="1"/>
      <c r="G2" s="31"/>
      <c r="H2" s="1"/>
      <c r="I2" s="1"/>
      <c r="J2" s="1"/>
      <c r="K2" s="1"/>
      <c r="L2" s="31"/>
      <c r="M2" s="1"/>
      <c r="N2" s="1"/>
      <c r="O2" s="1"/>
      <c r="P2" s="1"/>
      <c r="Q2" s="1"/>
      <c r="R2" s="1"/>
      <c r="S2" s="1"/>
      <c r="T2" s="2"/>
      <c r="U2" s="2"/>
      <c r="V2" s="2"/>
      <c r="W2" s="2"/>
      <c r="X2" s="2"/>
      <c r="Y2" s="9" t="s">
        <v>0</v>
      </c>
    </row>
    <row r="3" spans="1:26" ht="32.25" customHeight="1" x14ac:dyDescent="0.25">
      <c r="A3" s="44" t="s">
        <v>9</v>
      </c>
      <c r="B3" s="44" t="s">
        <v>135</v>
      </c>
      <c r="C3" s="45" t="s">
        <v>185</v>
      </c>
      <c r="D3" s="45" t="s">
        <v>186</v>
      </c>
      <c r="E3" s="44" t="s">
        <v>152</v>
      </c>
      <c r="F3" s="44"/>
      <c r="G3" s="45" t="s">
        <v>167</v>
      </c>
      <c r="H3" s="47" t="s">
        <v>171</v>
      </c>
      <c r="I3" s="48"/>
      <c r="J3" s="44" t="s">
        <v>168</v>
      </c>
      <c r="K3" s="44"/>
      <c r="L3" s="45" t="s">
        <v>172</v>
      </c>
      <c r="M3" s="47" t="s">
        <v>173</v>
      </c>
      <c r="N3" s="48"/>
      <c r="O3" s="47" t="s">
        <v>187</v>
      </c>
      <c r="P3" s="48"/>
      <c r="Q3" s="44" t="s">
        <v>174</v>
      </c>
      <c r="R3" s="44"/>
      <c r="S3" s="44" t="s">
        <v>188</v>
      </c>
      <c r="T3" s="47" t="s">
        <v>189</v>
      </c>
      <c r="U3" s="48"/>
      <c r="V3" s="47" t="s">
        <v>190</v>
      </c>
      <c r="W3" s="48"/>
      <c r="X3" s="44" t="s">
        <v>191</v>
      </c>
      <c r="Y3" s="44"/>
    </row>
    <row r="4" spans="1:26" x14ac:dyDescent="0.25">
      <c r="A4" s="44"/>
      <c r="B4" s="44"/>
      <c r="C4" s="45"/>
      <c r="D4" s="45"/>
      <c r="E4" s="4" t="s">
        <v>0</v>
      </c>
      <c r="F4" s="4" t="s">
        <v>149</v>
      </c>
      <c r="G4" s="45"/>
      <c r="H4" s="28" t="s">
        <v>0</v>
      </c>
      <c r="I4" s="28" t="s">
        <v>149</v>
      </c>
      <c r="J4" s="4" t="s">
        <v>0</v>
      </c>
      <c r="K4" s="4" t="s">
        <v>149</v>
      </c>
      <c r="L4" s="45"/>
      <c r="M4" s="28" t="s">
        <v>0</v>
      </c>
      <c r="N4" s="28" t="s">
        <v>149</v>
      </c>
      <c r="O4" s="28" t="s">
        <v>0</v>
      </c>
      <c r="P4" s="28" t="s">
        <v>149</v>
      </c>
      <c r="Q4" s="4" t="s">
        <v>0</v>
      </c>
      <c r="R4" s="4" t="s">
        <v>149</v>
      </c>
      <c r="S4" s="44"/>
      <c r="T4" s="28" t="s">
        <v>0</v>
      </c>
      <c r="U4" s="28" t="s">
        <v>149</v>
      </c>
      <c r="V4" s="28" t="s">
        <v>0</v>
      </c>
      <c r="W4" s="28" t="s">
        <v>149</v>
      </c>
      <c r="X4" s="4" t="s">
        <v>0</v>
      </c>
      <c r="Y4" s="4" t="s">
        <v>149</v>
      </c>
    </row>
    <row r="5" spans="1:26" x14ac:dyDescent="0.25">
      <c r="A5" s="5">
        <v>1</v>
      </c>
      <c r="B5" s="5">
        <v>2</v>
      </c>
      <c r="C5" s="32">
        <v>3</v>
      </c>
      <c r="D5" s="32">
        <v>4</v>
      </c>
      <c r="E5" s="5" t="s">
        <v>150</v>
      </c>
      <c r="F5" s="5" t="s">
        <v>151</v>
      </c>
      <c r="G5" s="32">
        <v>7</v>
      </c>
      <c r="H5" s="5" t="s">
        <v>153</v>
      </c>
      <c r="I5" s="5" t="s">
        <v>154</v>
      </c>
      <c r="J5" s="5" t="s">
        <v>155</v>
      </c>
      <c r="K5" s="5" t="s">
        <v>156</v>
      </c>
      <c r="L5" s="32">
        <v>12</v>
      </c>
      <c r="M5" s="5" t="s">
        <v>157</v>
      </c>
      <c r="N5" s="5" t="s">
        <v>158</v>
      </c>
      <c r="O5" s="5" t="s">
        <v>159</v>
      </c>
      <c r="P5" s="5" t="s">
        <v>160</v>
      </c>
      <c r="Q5" s="5" t="s">
        <v>161</v>
      </c>
      <c r="R5" s="5" t="s">
        <v>162</v>
      </c>
      <c r="S5" s="5">
        <v>19</v>
      </c>
      <c r="T5" s="5" t="s">
        <v>163</v>
      </c>
      <c r="U5" s="5" t="s">
        <v>164</v>
      </c>
      <c r="V5" s="5" t="s">
        <v>165</v>
      </c>
      <c r="W5" s="5" t="s">
        <v>166</v>
      </c>
      <c r="X5" s="5" t="s">
        <v>169</v>
      </c>
      <c r="Y5" s="5" t="s">
        <v>170</v>
      </c>
    </row>
    <row r="6" spans="1:26" s="14" customFormat="1" x14ac:dyDescent="0.25">
      <c r="A6" s="10" t="s">
        <v>8</v>
      </c>
      <c r="B6" s="11" t="s">
        <v>10</v>
      </c>
      <c r="C6" s="33">
        <v>3238644.03113</v>
      </c>
      <c r="D6" s="33">
        <v>8327295.7530200006</v>
      </c>
      <c r="E6" s="12">
        <f>D6-C6</f>
        <v>5088651.7218900006</v>
      </c>
      <c r="F6" s="13">
        <f>IFERROR(D6/C6*100,"")</f>
        <v>257.12290924774811</v>
      </c>
      <c r="G6" s="33">
        <v>8442874.5</v>
      </c>
      <c r="H6" s="33">
        <f>G6-C6</f>
        <v>5204230.46887</v>
      </c>
      <c r="I6" s="13">
        <f>IFERROR(G6/C6*100,"")</f>
        <v>260.69164807390655</v>
      </c>
      <c r="J6" s="33">
        <f>G6-D6</f>
        <v>115578.74697999936</v>
      </c>
      <c r="K6" s="13">
        <f>IFERROR(G6/D6*100,"")</f>
        <v>101.38795054730802</v>
      </c>
      <c r="L6" s="33">
        <v>8538537.9000000004</v>
      </c>
      <c r="M6" s="33">
        <f>L6-C6</f>
        <v>5299893.8688700004</v>
      </c>
      <c r="N6" s="13">
        <f>IFERROR(L6/C6*100,"")</f>
        <v>263.6454583438985</v>
      </c>
      <c r="O6" s="33">
        <f>L6-D6</f>
        <v>211242.14697999973</v>
      </c>
      <c r="P6" s="13">
        <f>IFERROR(L6/D6*100,"")</f>
        <v>102.53674365898905</v>
      </c>
      <c r="Q6" s="33">
        <f>L6-G6</f>
        <v>95663.400000000373</v>
      </c>
      <c r="R6" s="13">
        <f>IFERROR(L6/G6*100,"")</f>
        <v>101.13306670613191</v>
      </c>
      <c r="S6" s="33">
        <v>9324540.5999999996</v>
      </c>
      <c r="T6" s="33">
        <f>S6-C6</f>
        <v>6085896.5688699996</v>
      </c>
      <c r="U6" s="13">
        <f>IFERROR(S6/C6*100,"")</f>
        <v>287.91495793832456</v>
      </c>
      <c r="V6" s="33">
        <f>S6-D6</f>
        <v>997244.84697999898</v>
      </c>
      <c r="W6" s="13">
        <f t="shared" ref="W6:W56" si="0">IFERROR(S6/D6*100,"")</f>
        <v>111.97561461196253</v>
      </c>
      <c r="X6" s="33">
        <f>S6-L6</f>
        <v>786002.69999999925</v>
      </c>
      <c r="Y6" s="13">
        <f>IFERROR(S6/L6*100,"")</f>
        <v>109.20535470130079</v>
      </c>
    </row>
    <row r="7" spans="1:26" ht="31.5" x14ac:dyDescent="0.25">
      <c r="A7" s="15" t="s">
        <v>7</v>
      </c>
      <c r="B7" s="16" t="s">
        <v>11</v>
      </c>
      <c r="C7" s="40">
        <v>7393.3096999999998</v>
      </c>
      <c r="D7" s="17">
        <v>13239.4</v>
      </c>
      <c r="E7" s="17">
        <f t="shared" ref="E7:E70" si="1">D7-C7</f>
        <v>5846.0902999999998</v>
      </c>
      <c r="F7" s="18">
        <f t="shared" ref="F7:F70" si="2">IFERROR(D7/C7*100,"")</f>
        <v>179.07270947949064</v>
      </c>
      <c r="G7" s="17">
        <v>8622.7999999999993</v>
      </c>
      <c r="H7" s="17">
        <f>G7-C7</f>
        <v>1229.4902999999995</v>
      </c>
      <c r="I7" s="17">
        <f t="shared" ref="I7:I70" si="3">IFERROR(G7/C7*100,"")</f>
        <v>116.62976866774564</v>
      </c>
      <c r="J7" s="17">
        <f t="shared" ref="J7:J70" si="4">G7-D7</f>
        <v>-4616.6000000000004</v>
      </c>
      <c r="K7" s="17">
        <f t="shared" ref="K7:K70" si="5">IFERROR(G7/D7*100,"")</f>
        <v>65.129839720833274</v>
      </c>
      <c r="L7" s="17">
        <v>8622.7999999999993</v>
      </c>
      <c r="M7" s="17">
        <f t="shared" ref="M7:M70" si="6">L7-C7</f>
        <v>1229.4902999999995</v>
      </c>
      <c r="N7" s="17">
        <f t="shared" ref="N7:N70" si="7">IFERROR(L7/C7*100,"")</f>
        <v>116.62976866774564</v>
      </c>
      <c r="O7" s="17">
        <f>L7-D7</f>
        <v>-4616.6000000000004</v>
      </c>
      <c r="P7" s="17">
        <f>IFERROR(L7/D7*100,"")</f>
        <v>65.129839720833274</v>
      </c>
      <c r="Q7" s="17">
        <f t="shared" ref="Q7:Q70" si="8">L7-G7</f>
        <v>0</v>
      </c>
      <c r="R7" s="17">
        <f t="shared" ref="R7:R70" si="9">IFERROR(L7/G7*100,"")</f>
        <v>100</v>
      </c>
      <c r="S7" s="17">
        <v>8622.7999999999993</v>
      </c>
      <c r="T7" s="17">
        <f t="shared" ref="T7:T70" si="10">S7-C7</f>
        <v>1229.4902999999995</v>
      </c>
      <c r="U7" s="17">
        <f t="shared" ref="U7:U70" si="11">IFERROR(S7/C7*100,"")</f>
        <v>116.62976866774564</v>
      </c>
      <c r="V7" s="17">
        <f t="shared" ref="V7:V70" si="12">S7-D7</f>
        <v>-4616.6000000000004</v>
      </c>
      <c r="W7" s="17">
        <f t="shared" si="0"/>
        <v>65.129839720833274</v>
      </c>
      <c r="X7" s="17">
        <f t="shared" ref="X7:X70" si="13">S7-L7</f>
        <v>0</v>
      </c>
      <c r="Y7" s="17">
        <f t="shared" ref="Y7:Y70" si="14">IFERROR(S7/L7*100,"")</f>
        <v>100</v>
      </c>
    </row>
    <row r="8" spans="1:26" ht="47.25" x14ac:dyDescent="0.25">
      <c r="A8" s="15" t="s">
        <v>6</v>
      </c>
      <c r="B8" s="16" t="s">
        <v>12</v>
      </c>
      <c r="C8" s="40">
        <v>246318.25081999999</v>
      </c>
      <c r="D8" s="17">
        <v>267370.7</v>
      </c>
      <c r="E8" s="17">
        <f t="shared" si="1"/>
        <v>21052.449180000025</v>
      </c>
      <c r="F8" s="18">
        <f t="shared" si="2"/>
        <v>108.54684909052249</v>
      </c>
      <c r="G8" s="17">
        <v>284288.3</v>
      </c>
      <c r="H8" s="17">
        <f t="shared" ref="H7:H70" si="15">G8-C8</f>
        <v>37970.049180000002</v>
      </c>
      <c r="I8" s="17">
        <f t="shared" si="3"/>
        <v>115.41503686941455</v>
      </c>
      <c r="J8" s="17">
        <f t="shared" si="4"/>
        <v>16917.599999999977</v>
      </c>
      <c r="K8" s="17">
        <f t="shared" si="5"/>
        <v>106.32739488657508</v>
      </c>
      <c r="L8" s="17">
        <v>282188.3</v>
      </c>
      <c r="M8" s="17">
        <f>L8-C8</f>
        <v>35870.049180000002</v>
      </c>
      <c r="N8" s="17">
        <f t="shared" si="7"/>
        <v>114.56248128613599</v>
      </c>
      <c r="O8" s="17">
        <f t="shared" ref="O7:O70" si="16">L8-D8</f>
        <v>14817.599999999977</v>
      </c>
      <c r="P8" s="17">
        <f t="shared" ref="P8:P71" si="17">IFERROR(L8/D8*100,"")</f>
        <v>105.54196851038651</v>
      </c>
      <c r="Q8" s="17">
        <f t="shared" si="8"/>
        <v>-2100</v>
      </c>
      <c r="R8" s="17">
        <f t="shared" si="9"/>
        <v>99.261313251371931</v>
      </c>
      <c r="S8" s="17">
        <v>282188.3</v>
      </c>
      <c r="T8" s="17">
        <f>S8-C8</f>
        <v>35870.049180000002</v>
      </c>
      <c r="U8" s="17">
        <f t="shared" si="11"/>
        <v>114.56248128613599</v>
      </c>
      <c r="V8" s="17">
        <f t="shared" si="12"/>
        <v>14817.599999999977</v>
      </c>
      <c r="W8" s="17">
        <f t="shared" si="0"/>
        <v>105.54196851038651</v>
      </c>
      <c r="X8" s="17">
        <f>S8-L8</f>
        <v>0</v>
      </c>
      <c r="Y8" s="17">
        <f t="shared" si="14"/>
        <v>100</v>
      </c>
    </row>
    <row r="9" spans="1:26" ht="47.25" x14ac:dyDescent="0.25">
      <c r="A9" s="15" t="s">
        <v>73</v>
      </c>
      <c r="B9" s="16" t="s">
        <v>179</v>
      </c>
      <c r="C9" s="40">
        <v>242881.12367</v>
      </c>
      <c r="D9" s="17">
        <v>254594.96100000001</v>
      </c>
      <c r="E9" s="17">
        <f t="shared" si="1"/>
        <v>11713.837330000009</v>
      </c>
      <c r="F9" s="18">
        <f t="shared" si="2"/>
        <v>104.82286855108404</v>
      </c>
      <c r="G9" s="17">
        <v>266976.90000000002</v>
      </c>
      <c r="H9" s="17">
        <f t="shared" si="15"/>
        <v>24095.776330000022</v>
      </c>
      <c r="I9" s="17">
        <f t="shared" si="3"/>
        <v>109.92081062781097</v>
      </c>
      <c r="J9" s="17">
        <f t="shared" si="4"/>
        <v>12381.939000000013</v>
      </c>
      <c r="K9" s="17">
        <f t="shared" si="5"/>
        <v>104.86338730011235</v>
      </c>
      <c r="L9" s="17">
        <v>266976.90000000002</v>
      </c>
      <c r="M9" s="17">
        <f t="shared" si="6"/>
        <v>24095.776330000022</v>
      </c>
      <c r="N9" s="17">
        <f t="shared" si="7"/>
        <v>109.92081062781097</v>
      </c>
      <c r="O9" s="17">
        <f t="shared" si="16"/>
        <v>12381.939000000013</v>
      </c>
      <c r="P9" s="17">
        <f t="shared" si="17"/>
        <v>104.86338730011235</v>
      </c>
      <c r="Q9" s="17">
        <f t="shared" si="8"/>
        <v>0</v>
      </c>
      <c r="R9" s="17">
        <f t="shared" si="9"/>
        <v>100</v>
      </c>
      <c r="S9" s="17">
        <v>266976.90000000002</v>
      </c>
      <c r="T9" s="17">
        <f t="shared" si="10"/>
        <v>24095.776330000022</v>
      </c>
      <c r="U9" s="17">
        <f t="shared" si="11"/>
        <v>109.92081062781097</v>
      </c>
      <c r="V9" s="17">
        <f t="shared" si="12"/>
        <v>12381.939000000013</v>
      </c>
      <c r="W9" s="17">
        <f t="shared" si="0"/>
        <v>104.86338730011235</v>
      </c>
      <c r="X9" s="17">
        <f t="shared" si="13"/>
        <v>0</v>
      </c>
      <c r="Y9" s="17">
        <f t="shared" si="14"/>
        <v>100</v>
      </c>
      <c r="Z9" s="7">
        <v>1</v>
      </c>
    </row>
    <row r="10" spans="1:26" x14ac:dyDescent="0.25">
      <c r="A10" s="15" t="s">
        <v>5</v>
      </c>
      <c r="B10" s="16" t="s">
        <v>13</v>
      </c>
      <c r="C10" s="40">
        <v>612307.21817000001</v>
      </c>
      <c r="D10" s="17">
        <v>718348.1</v>
      </c>
      <c r="E10" s="17">
        <f t="shared" si="1"/>
        <v>106040.88182999997</v>
      </c>
      <c r="F10" s="18">
        <f t="shared" si="2"/>
        <v>117.31824788003054</v>
      </c>
      <c r="G10" s="17">
        <v>773671.5</v>
      </c>
      <c r="H10" s="17">
        <f t="shared" si="15"/>
        <v>161364.28182999999</v>
      </c>
      <c r="I10" s="17">
        <f t="shared" si="3"/>
        <v>126.35348351964046</v>
      </c>
      <c r="J10" s="17">
        <f t="shared" si="4"/>
        <v>55323.400000000023</v>
      </c>
      <c r="K10" s="17">
        <f t="shared" si="5"/>
        <v>107.70147509264658</v>
      </c>
      <c r="L10" s="17">
        <v>773215.60000000009</v>
      </c>
      <c r="M10" s="17">
        <f t="shared" si="6"/>
        <v>160908.38183000009</v>
      </c>
      <c r="N10" s="17">
        <f t="shared" si="7"/>
        <v>126.279027431835</v>
      </c>
      <c r="O10" s="17">
        <f t="shared" si="16"/>
        <v>54867.500000000116</v>
      </c>
      <c r="P10" s="17">
        <f t="shared" si="17"/>
        <v>107.63801003997924</v>
      </c>
      <c r="Q10" s="17">
        <f t="shared" si="8"/>
        <v>-455.89999999990687</v>
      </c>
      <c r="R10" s="17">
        <f t="shared" si="9"/>
        <v>99.941073181576428</v>
      </c>
      <c r="S10" s="17">
        <v>769027.70000000007</v>
      </c>
      <c r="T10" s="17">
        <f t="shared" si="10"/>
        <v>156720.48183000006</v>
      </c>
      <c r="U10" s="17">
        <f t="shared" si="11"/>
        <v>125.59507338463034</v>
      </c>
      <c r="V10" s="17">
        <f t="shared" si="12"/>
        <v>50679.600000000093</v>
      </c>
      <c r="W10" s="17">
        <f t="shared" si="0"/>
        <v>107.05501970423532</v>
      </c>
      <c r="X10" s="17">
        <f t="shared" si="13"/>
        <v>-4187.9000000000233</v>
      </c>
      <c r="Y10" s="17">
        <f t="shared" si="14"/>
        <v>99.458378749730343</v>
      </c>
    </row>
    <row r="11" spans="1:26" ht="31.5" x14ac:dyDescent="0.25">
      <c r="A11" s="15" t="s">
        <v>4</v>
      </c>
      <c r="B11" s="16" t="s">
        <v>14</v>
      </c>
      <c r="C11" s="40">
        <v>302599.50688</v>
      </c>
      <c r="D11" s="17">
        <v>317027.58</v>
      </c>
      <c r="E11" s="17">
        <f t="shared" si="1"/>
        <v>14428.073120000015</v>
      </c>
      <c r="F11" s="18">
        <f t="shared" si="2"/>
        <v>104.76804250897926</v>
      </c>
      <c r="G11" s="17">
        <v>334042.59999999998</v>
      </c>
      <c r="H11" s="17">
        <f t="shared" si="15"/>
        <v>31443.093119999976</v>
      </c>
      <c r="I11" s="17">
        <f t="shared" si="3"/>
        <v>110.3909928486662</v>
      </c>
      <c r="J11" s="17">
        <f t="shared" si="4"/>
        <v>17015.01999999996</v>
      </c>
      <c r="K11" s="17">
        <f t="shared" si="5"/>
        <v>105.36704724554247</v>
      </c>
      <c r="L11" s="17">
        <v>329023.59999999998</v>
      </c>
      <c r="M11" s="17">
        <f t="shared" si="6"/>
        <v>26424.093119999976</v>
      </c>
      <c r="N11" s="17">
        <f t="shared" si="7"/>
        <v>108.73236489789748</v>
      </c>
      <c r="O11" s="17">
        <f t="shared" si="16"/>
        <v>11996.01999999996</v>
      </c>
      <c r="P11" s="17">
        <f t="shared" si="17"/>
        <v>103.78390422688145</v>
      </c>
      <c r="Q11" s="17">
        <f t="shared" si="8"/>
        <v>-5019</v>
      </c>
      <c r="R11" s="17">
        <f t="shared" si="9"/>
        <v>98.497497025828437</v>
      </c>
      <c r="S11" s="17">
        <v>329023.59999999998</v>
      </c>
      <c r="T11" s="17">
        <f t="shared" si="10"/>
        <v>26424.093119999976</v>
      </c>
      <c r="U11" s="17">
        <f t="shared" si="11"/>
        <v>108.73236489789748</v>
      </c>
      <c r="V11" s="17">
        <f t="shared" si="12"/>
        <v>11996.01999999996</v>
      </c>
      <c r="W11" s="17">
        <f t="shared" si="0"/>
        <v>103.78390422688145</v>
      </c>
      <c r="X11" s="17">
        <f t="shared" si="13"/>
        <v>0</v>
      </c>
      <c r="Y11" s="17">
        <f t="shared" si="14"/>
        <v>100</v>
      </c>
    </row>
    <row r="12" spans="1:26" x14ac:dyDescent="0.25">
      <c r="A12" s="15" t="s">
        <v>74</v>
      </c>
      <c r="B12" s="16" t="s">
        <v>15</v>
      </c>
      <c r="C12" s="40">
        <v>73528.918369999999</v>
      </c>
      <c r="D12" s="17">
        <v>656350.80000000005</v>
      </c>
      <c r="E12" s="17">
        <f t="shared" si="1"/>
        <v>582821.88163000008</v>
      </c>
      <c r="F12" s="18">
        <f t="shared" si="2"/>
        <v>892.64307778501609</v>
      </c>
      <c r="G12" s="17">
        <v>90373</v>
      </c>
      <c r="H12" s="17">
        <f t="shared" si="15"/>
        <v>16844.081630000001</v>
      </c>
      <c r="I12" s="17">
        <f t="shared" si="3"/>
        <v>122.90810473403133</v>
      </c>
      <c r="J12" s="17">
        <f t="shared" si="4"/>
        <v>-565977.80000000005</v>
      </c>
      <c r="K12" s="17">
        <f t="shared" si="5"/>
        <v>13.769008889758341</v>
      </c>
      <c r="L12" s="17">
        <v>299943.7</v>
      </c>
      <c r="M12" s="17">
        <f t="shared" si="6"/>
        <v>226414.78163000001</v>
      </c>
      <c r="N12" s="17">
        <f t="shared" si="7"/>
        <v>407.92616925312728</v>
      </c>
      <c r="O12" s="17">
        <f t="shared" si="16"/>
        <v>-356407.10000000003</v>
      </c>
      <c r="P12" s="17">
        <f t="shared" si="17"/>
        <v>45.698687348289965</v>
      </c>
      <c r="Q12" s="17">
        <f t="shared" si="8"/>
        <v>209570.7</v>
      </c>
      <c r="R12" s="17">
        <f t="shared" si="9"/>
        <v>331.89525632655773</v>
      </c>
      <c r="S12" s="17">
        <v>90373</v>
      </c>
      <c r="T12" s="17">
        <f t="shared" si="10"/>
        <v>16844.081630000001</v>
      </c>
      <c r="U12" s="17">
        <f t="shared" si="11"/>
        <v>122.90810473403133</v>
      </c>
      <c r="V12" s="17">
        <f t="shared" si="12"/>
        <v>-565977.80000000005</v>
      </c>
      <c r="W12" s="17">
        <f t="shared" si="0"/>
        <v>13.769008889758341</v>
      </c>
      <c r="X12" s="17">
        <f t="shared" si="13"/>
        <v>-209570.7</v>
      </c>
      <c r="Y12" s="17">
        <f t="shared" si="14"/>
        <v>30.129987727696893</v>
      </c>
    </row>
    <row r="13" spans="1:26" x14ac:dyDescent="0.25">
      <c r="A13" s="15" t="s">
        <v>75</v>
      </c>
      <c r="B13" s="16" t="s">
        <v>16</v>
      </c>
      <c r="C13" s="40">
        <v>0</v>
      </c>
      <c r="D13" s="17">
        <v>274295.005</v>
      </c>
      <c r="E13" s="17">
        <f t="shared" si="1"/>
        <v>274295.005</v>
      </c>
      <c r="F13" s="18" t="str">
        <f t="shared" si="2"/>
        <v/>
      </c>
      <c r="G13" s="17">
        <v>2224146</v>
      </c>
      <c r="H13" s="17">
        <f t="shared" si="15"/>
        <v>2224146</v>
      </c>
      <c r="I13" s="17" t="str">
        <f t="shared" si="3"/>
        <v/>
      </c>
      <c r="J13" s="17">
        <f t="shared" si="4"/>
        <v>1949850.9950000001</v>
      </c>
      <c r="K13" s="29"/>
      <c r="L13" s="17">
        <v>224146</v>
      </c>
      <c r="M13" s="17">
        <f t="shared" si="6"/>
        <v>224146</v>
      </c>
      <c r="N13" s="17" t="str">
        <f t="shared" si="7"/>
        <v/>
      </c>
      <c r="O13" s="17">
        <f t="shared" si="16"/>
        <v>-50149.005000000005</v>
      </c>
      <c r="P13" s="17"/>
      <c r="Q13" s="17">
        <f t="shared" si="8"/>
        <v>-2000000</v>
      </c>
      <c r="R13" s="17">
        <f t="shared" si="9"/>
        <v>10.07784560905624</v>
      </c>
      <c r="S13" s="17">
        <v>224146</v>
      </c>
      <c r="T13" s="17">
        <f t="shared" si="10"/>
        <v>224146</v>
      </c>
      <c r="U13" s="17" t="str">
        <f t="shared" si="11"/>
        <v/>
      </c>
      <c r="V13" s="17">
        <f t="shared" si="12"/>
        <v>-50149.005000000005</v>
      </c>
      <c r="W13" s="17"/>
      <c r="X13" s="17">
        <f t="shared" si="13"/>
        <v>0</v>
      </c>
      <c r="Y13" s="17">
        <f t="shared" si="14"/>
        <v>100</v>
      </c>
    </row>
    <row r="14" spans="1:26" ht="31.5" x14ac:dyDescent="0.25">
      <c r="A14" s="15" t="s">
        <v>141</v>
      </c>
      <c r="B14" s="16" t="s">
        <v>140</v>
      </c>
      <c r="C14" s="40">
        <v>38950.758419999998</v>
      </c>
      <c r="D14" s="17">
        <v>15070</v>
      </c>
      <c r="E14" s="17">
        <f t="shared" si="1"/>
        <v>-23880.758419999998</v>
      </c>
      <c r="F14" s="18">
        <f t="shared" si="2"/>
        <v>38.689875656598325</v>
      </c>
      <c r="G14" s="17">
        <v>15100</v>
      </c>
      <c r="H14" s="17">
        <f t="shared" si="15"/>
        <v>-23850.758419999998</v>
      </c>
      <c r="I14" s="17">
        <f t="shared" si="3"/>
        <v>38.766895979736873</v>
      </c>
      <c r="J14" s="17">
        <f t="shared" si="4"/>
        <v>30</v>
      </c>
      <c r="K14" s="17">
        <f t="shared" si="5"/>
        <v>100.1990710019907</v>
      </c>
      <c r="L14" s="17">
        <v>15100</v>
      </c>
      <c r="M14" s="17">
        <f t="shared" si="6"/>
        <v>-23850.758419999998</v>
      </c>
      <c r="N14" s="17">
        <f t="shared" si="7"/>
        <v>38.766895979736873</v>
      </c>
      <c r="O14" s="17">
        <f t="shared" si="16"/>
        <v>30</v>
      </c>
      <c r="P14" s="17">
        <f t="shared" si="17"/>
        <v>100.1990710019907</v>
      </c>
      <c r="Q14" s="17">
        <f t="shared" si="8"/>
        <v>0</v>
      </c>
      <c r="R14" s="17">
        <f t="shared" si="9"/>
        <v>100</v>
      </c>
      <c r="S14" s="17">
        <v>15100</v>
      </c>
      <c r="T14" s="17">
        <f t="shared" si="10"/>
        <v>-23850.758419999998</v>
      </c>
      <c r="U14" s="17">
        <f t="shared" si="11"/>
        <v>38.766895979736873</v>
      </c>
      <c r="V14" s="17">
        <f t="shared" si="12"/>
        <v>30</v>
      </c>
      <c r="W14" s="17">
        <f t="shared" si="0"/>
        <v>100.1990710019907</v>
      </c>
      <c r="X14" s="17">
        <f t="shared" si="13"/>
        <v>0</v>
      </c>
      <c r="Y14" s="17">
        <f t="shared" si="14"/>
        <v>100</v>
      </c>
    </row>
    <row r="15" spans="1:26" x14ac:dyDescent="0.25">
      <c r="A15" s="15" t="s">
        <v>76</v>
      </c>
      <c r="B15" s="16" t="s">
        <v>17</v>
      </c>
      <c r="C15" s="40">
        <v>1714664.9450999999</v>
      </c>
      <c r="D15" s="17">
        <v>5810999.2070200006</v>
      </c>
      <c r="E15" s="17">
        <f t="shared" si="1"/>
        <v>4096334.2619200004</v>
      </c>
      <c r="F15" s="18">
        <f t="shared" si="2"/>
        <v>338.89998297487216</v>
      </c>
      <c r="G15" s="17">
        <v>4445653.3999999994</v>
      </c>
      <c r="H15" s="17">
        <f t="shared" si="15"/>
        <v>2730988.4548999993</v>
      </c>
      <c r="I15" s="17">
        <f t="shared" si="3"/>
        <v>259.27242594562563</v>
      </c>
      <c r="J15" s="17">
        <f t="shared" si="4"/>
        <v>-1365345.8070200011</v>
      </c>
      <c r="K15" s="17">
        <f t="shared" si="5"/>
        <v>76.504113003997844</v>
      </c>
      <c r="L15" s="17">
        <v>6339321</v>
      </c>
      <c r="M15" s="17">
        <f t="shared" si="6"/>
        <v>4624656.0548999999</v>
      </c>
      <c r="N15" s="17">
        <f t="shared" si="7"/>
        <v>369.711938073726</v>
      </c>
      <c r="O15" s="17">
        <f t="shared" si="16"/>
        <v>528321.79297999945</v>
      </c>
      <c r="P15" s="17">
        <f t="shared" si="17"/>
        <v>109.09175469068654</v>
      </c>
      <c r="Q15" s="17">
        <f t="shared" si="8"/>
        <v>1893667.6000000006</v>
      </c>
      <c r="R15" s="17">
        <f t="shared" si="9"/>
        <v>142.59593426694039</v>
      </c>
      <c r="S15" s="17">
        <v>7339082.2999999998</v>
      </c>
      <c r="T15" s="17">
        <f t="shared" si="10"/>
        <v>5624417.3548999997</v>
      </c>
      <c r="U15" s="17">
        <f t="shared" si="11"/>
        <v>428.01844879216225</v>
      </c>
      <c r="V15" s="17">
        <f t="shared" si="12"/>
        <v>1528083.0929799993</v>
      </c>
      <c r="W15" s="17">
        <f t="shared" si="0"/>
        <v>126.29639135269528</v>
      </c>
      <c r="X15" s="17">
        <f t="shared" si="13"/>
        <v>999761.29999999981</v>
      </c>
      <c r="Y15" s="17">
        <f t="shared" si="14"/>
        <v>115.77079469552022</v>
      </c>
    </row>
    <row r="16" spans="1:26" s="14" customFormat="1" x14ac:dyDescent="0.25">
      <c r="A16" s="19" t="s">
        <v>3</v>
      </c>
      <c r="B16" s="20" t="s">
        <v>18</v>
      </c>
      <c r="C16" s="41">
        <v>155746.00873</v>
      </c>
      <c r="D16" s="12">
        <v>129203.8</v>
      </c>
      <c r="E16" s="12">
        <f t="shared" si="1"/>
        <v>-26542.208729999998</v>
      </c>
      <c r="F16" s="13">
        <f t="shared" si="2"/>
        <v>82.958016743778416</v>
      </c>
      <c r="G16" s="12">
        <v>112419.59999999935</v>
      </c>
      <c r="H16" s="12">
        <f t="shared" si="15"/>
        <v>-43326.40873000065</v>
      </c>
      <c r="I16" s="12">
        <f t="shared" si="3"/>
        <v>72.181368188310387</v>
      </c>
      <c r="J16" s="12">
        <f t="shared" si="4"/>
        <v>-16784.200000000652</v>
      </c>
      <c r="K16" s="12">
        <f t="shared" si="5"/>
        <v>87.009515200016835</v>
      </c>
      <c r="L16" s="12">
        <v>122569.30000000067</v>
      </c>
      <c r="M16" s="12">
        <f t="shared" si="6"/>
        <v>-33176.708729999329</v>
      </c>
      <c r="N16" s="12">
        <f t="shared" si="7"/>
        <v>78.698196505623329</v>
      </c>
      <c r="O16" s="12">
        <f t="shared" si="16"/>
        <v>-6634.4999999993306</v>
      </c>
      <c r="P16" s="12">
        <f t="shared" si="17"/>
        <v>94.865089107286835</v>
      </c>
      <c r="Q16" s="12">
        <f t="shared" si="8"/>
        <v>10149.700000001321</v>
      </c>
      <c r="R16" s="12">
        <f t="shared" si="9"/>
        <v>109.02840785770576</v>
      </c>
      <c r="S16" s="12">
        <v>126768.49999999977</v>
      </c>
      <c r="T16" s="12">
        <f t="shared" si="10"/>
        <v>-28977.508730000234</v>
      </c>
      <c r="U16" s="12">
        <f t="shared" si="11"/>
        <v>81.394381168229231</v>
      </c>
      <c r="V16" s="12">
        <f t="shared" si="12"/>
        <v>-2435.3000000002357</v>
      </c>
      <c r="W16" s="12">
        <f t="shared" si="0"/>
        <v>98.115148316071014</v>
      </c>
      <c r="X16" s="12">
        <f t="shared" si="13"/>
        <v>4199.1999999990949</v>
      </c>
      <c r="Y16" s="12">
        <f t="shared" si="14"/>
        <v>103.42598024138105</v>
      </c>
    </row>
    <row r="17" spans="1:25" x14ac:dyDescent="0.25">
      <c r="A17" s="15" t="s">
        <v>2</v>
      </c>
      <c r="B17" s="16" t="s">
        <v>19</v>
      </c>
      <c r="C17" s="40">
        <v>147746.00873</v>
      </c>
      <c r="D17" s="17">
        <v>121203.8</v>
      </c>
      <c r="E17" s="17">
        <f t="shared" si="1"/>
        <v>-26542.208729999998</v>
      </c>
      <c r="F17" s="18">
        <f t="shared" si="2"/>
        <v>82.035244837980812</v>
      </c>
      <c r="G17" s="17">
        <v>102419.59999999935</v>
      </c>
      <c r="H17" s="17">
        <f t="shared" si="15"/>
        <v>-45326.40873000065</v>
      </c>
      <c r="I17" s="17">
        <f t="shared" si="3"/>
        <v>69.321398852247256</v>
      </c>
      <c r="J17" s="17">
        <f t="shared" si="4"/>
        <v>-18784.200000000652</v>
      </c>
      <c r="K17" s="17">
        <f t="shared" si="5"/>
        <v>84.501971060312755</v>
      </c>
      <c r="L17" s="17">
        <v>112569.30000000067</v>
      </c>
      <c r="M17" s="17">
        <f t="shared" si="6"/>
        <v>-35176.708729999329</v>
      </c>
      <c r="N17" s="17">
        <f t="shared" si="7"/>
        <v>76.191093734191242</v>
      </c>
      <c r="O17" s="17">
        <f t="shared" si="16"/>
        <v>-8634.4999999993306</v>
      </c>
      <c r="P17" s="17">
        <f t="shared" si="17"/>
        <v>92.876048440726009</v>
      </c>
      <c r="Q17" s="17">
        <f t="shared" si="8"/>
        <v>10149.700000001321</v>
      </c>
      <c r="R17" s="17">
        <f t="shared" si="9"/>
        <v>109.90991958570567</v>
      </c>
      <c r="S17" s="17">
        <v>116768.49999999977</v>
      </c>
      <c r="T17" s="17">
        <f t="shared" si="10"/>
        <v>-30977.508730000234</v>
      </c>
      <c r="U17" s="17">
        <f t="shared" si="11"/>
        <v>79.033268650518735</v>
      </c>
      <c r="V17" s="17">
        <f t="shared" si="12"/>
        <v>-4435.3000000002357</v>
      </c>
      <c r="W17" s="17">
        <f t="shared" si="0"/>
        <v>96.340626283994197</v>
      </c>
      <c r="X17" s="17">
        <f t="shared" si="13"/>
        <v>4199.1999999990949</v>
      </c>
      <c r="Y17" s="17">
        <f t="shared" si="14"/>
        <v>103.73032434242646</v>
      </c>
    </row>
    <row r="18" spans="1:25" x14ac:dyDescent="0.25">
      <c r="A18" s="15" t="s">
        <v>1</v>
      </c>
      <c r="B18" s="16" t="s">
        <v>20</v>
      </c>
      <c r="C18" s="40">
        <v>8000</v>
      </c>
      <c r="D18" s="17">
        <v>8000</v>
      </c>
      <c r="E18" s="17">
        <f t="shared" si="1"/>
        <v>0</v>
      </c>
      <c r="F18" s="18">
        <f t="shared" si="2"/>
        <v>100</v>
      </c>
      <c r="G18" s="17">
        <v>10000</v>
      </c>
      <c r="H18" s="17">
        <f t="shared" si="15"/>
        <v>2000</v>
      </c>
      <c r="I18" s="17">
        <f t="shared" si="3"/>
        <v>125</v>
      </c>
      <c r="J18" s="17">
        <f t="shared" si="4"/>
        <v>2000</v>
      </c>
      <c r="K18" s="17">
        <f t="shared" si="5"/>
        <v>125</v>
      </c>
      <c r="L18" s="17">
        <v>10000</v>
      </c>
      <c r="M18" s="17">
        <f t="shared" si="6"/>
        <v>2000</v>
      </c>
      <c r="N18" s="17">
        <f t="shared" si="7"/>
        <v>125</v>
      </c>
      <c r="O18" s="17">
        <f t="shared" si="16"/>
        <v>2000</v>
      </c>
      <c r="P18" s="17">
        <f t="shared" si="17"/>
        <v>125</v>
      </c>
      <c r="Q18" s="17">
        <f t="shared" si="8"/>
        <v>0</v>
      </c>
      <c r="R18" s="17">
        <f t="shared" si="9"/>
        <v>100</v>
      </c>
      <c r="S18" s="17">
        <v>10000</v>
      </c>
      <c r="T18" s="17">
        <f t="shared" si="10"/>
        <v>2000</v>
      </c>
      <c r="U18" s="17">
        <f t="shared" si="11"/>
        <v>125</v>
      </c>
      <c r="V18" s="17">
        <f t="shared" si="12"/>
        <v>2000</v>
      </c>
      <c r="W18" s="17">
        <f t="shared" si="0"/>
        <v>125</v>
      </c>
      <c r="X18" s="17">
        <f t="shared" si="13"/>
        <v>0</v>
      </c>
      <c r="Y18" s="17">
        <f t="shared" si="14"/>
        <v>100</v>
      </c>
    </row>
    <row r="19" spans="1:25" s="14" customFormat="1" ht="31.5" x14ac:dyDescent="0.25">
      <c r="A19" s="19" t="s">
        <v>77</v>
      </c>
      <c r="B19" s="20" t="s">
        <v>21</v>
      </c>
      <c r="C19" s="41">
        <v>861756.67359000002</v>
      </c>
      <c r="D19" s="12">
        <v>1125339.57</v>
      </c>
      <c r="E19" s="12">
        <f t="shared" si="1"/>
        <v>263582.89641000004</v>
      </c>
      <c r="F19" s="13">
        <f t="shared" si="2"/>
        <v>130.58669627842136</v>
      </c>
      <c r="G19" s="12">
        <v>963786.5</v>
      </c>
      <c r="H19" s="12">
        <f t="shared" si="15"/>
        <v>102029.82640999998</v>
      </c>
      <c r="I19" s="12">
        <f t="shared" si="3"/>
        <v>111.83974891484773</v>
      </c>
      <c r="J19" s="12">
        <f t="shared" si="4"/>
        <v>-161553.07000000007</v>
      </c>
      <c r="K19" s="12">
        <f t="shared" si="5"/>
        <v>85.644060307947754</v>
      </c>
      <c r="L19" s="12">
        <v>961093.20000000007</v>
      </c>
      <c r="M19" s="12">
        <f t="shared" si="6"/>
        <v>99336.52641000005</v>
      </c>
      <c r="N19" s="12">
        <f t="shared" si="7"/>
        <v>111.52721289597598</v>
      </c>
      <c r="O19" s="12">
        <f t="shared" si="16"/>
        <v>-164246.37</v>
      </c>
      <c r="P19" s="12">
        <f t="shared" si="17"/>
        <v>85.404728103535902</v>
      </c>
      <c r="Q19" s="12">
        <f t="shared" si="8"/>
        <v>-2693.2999999999302</v>
      </c>
      <c r="R19" s="12">
        <f t="shared" si="9"/>
        <v>99.720550142588635</v>
      </c>
      <c r="S19" s="12">
        <v>961093.20000000007</v>
      </c>
      <c r="T19" s="12">
        <f t="shared" si="10"/>
        <v>99336.52641000005</v>
      </c>
      <c r="U19" s="12">
        <f t="shared" si="11"/>
        <v>111.52721289597598</v>
      </c>
      <c r="V19" s="12">
        <f t="shared" si="12"/>
        <v>-164246.37</v>
      </c>
      <c r="W19" s="12">
        <f t="shared" si="0"/>
        <v>85.404728103535902</v>
      </c>
      <c r="X19" s="12">
        <f t="shared" si="13"/>
        <v>0</v>
      </c>
      <c r="Y19" s="12">
        <f t="shared" si="14"/>
        <v>100</v>
      </c>
    </row>
    <row r="20" spans="1:25" x14ac:dyDescent="0.25">
      <c r="A20" s="15" t="s">
        <v>78</v>
      </c>
      <c r="B20" s="16" t="s">
        <v>22</v>
      </c>
      <c r="C20" s="40">
        <v>104793.5</v>
      </c>
      <c r="D20" s="17">
        <v>112771.9</v>
      </c>
      <c r="E20" s="17">
        <f t="shared" si="1"/>
        <v>7978.3999999999942</v>
      </c>
      <c r="F20" s="18">
        <f t="shared" si="2"/>
        <v>107.6134493074475</v>
      </c>
      <c r="G20" s="17">
        <v>117975</v>
      </c>
      <c r="H20" s="17">
        <f t="shared" si="15"/>
        <v>13181.5</v>
      </c>
      <c r="I20" s="17">
        <f t="shared" si="3"/>
        <v>112.57854733356554</v>
      </c>
      <c r="J20" s="17">
        <f t="shared" si="4"/>
        <v>5203.1000000000058</v>
      </c>
      <c r="K20" s="17">
        <f t="shared" si="5"/>
        <v>104.61382667136053</v>
      </c>
      <c r="L20" s="17">
        <v>122122.9</v>
      </c>
      <c r="M20" s="17">
        <f t="shared" si="6"/>
        <v>17329.399999999994</v>
      </c>
      <c r="N20" s="17">
        <f t="shared" si="7"/>
        <v>116.53671267779013</v>
      </c>
      <c r="O20" s="17">
        <f t="shared" si="16"/>
        <v>9351</v>
      </c>
      <c r="P20" s="17">
        <f t="shared" si="17"/>
        <v>108.29195925580753</v>
      </c>
      <c r="Q20" s="17">
        <f t="shared" si="8"/>
        <v>4147.8999999999942</v>
      </c>
      <c r="R20" s="17">
        <f t="shared" si="9"/>
        <v>103.51591438864165</v>
      </c>
      <c r="S20" s="17">
        <v>122122.9</v>
      </c>
      <c r="T20" s="17">
        <f t="shared" si="10"/>
        <v>17329.399999999994</v>
      </c>
      <c r="U20" s="17">
        <f t="shared" si="11"/>
        <v>116.53671267779013</v>
      </c>
      <c r="V20" s="17">
        <f t="shared" si="12"/>
        <v>9351</v>
      </c>
      <c r="W20" s="17">
        <f t="shared" si="0"/>
        <v>108.29195925580753</v>
      </c>
      <c r="X20" s="17">
        <f t="shared" si="13"/>
        <v>0</v>
      </c>
      <c r="Y20" s="17">
        <f t="shared" si="14"/>
        <v>100</v>
      </c>
    </row>
    <row r="21" spans="1:25" x14ac:dyDescent="0.25">
      <c r="A21" s="15" t="s">
        <v>79</v>
      </c>
      <c r="B21" s="16" t="s">
        <v>175</v>
      </c>
      <c r="C21" s="40">
        <v>1000</v>
      </c>
      <c r="D21" s="17">
        <v>10143.799999999999</v>
      </c>
      <c r="E21" s="17">
        <f t="shared" si="1"/>
        <v>9143.7999999999993</v>
      </c>
      <c r="F21" s="18">
        <f t="shared" si="2"/>
        <v>1014.3799999999999</v>
      </c>
      <c r="G21" s="17">
        <v>11520.4</v>
      </c>
      <c r="H21" s="17">
        <f t="shared" si="15"/>
        <v>10520.4</v>
      </c>
      <c r="I21" s="17">
        <f t="shared" si="3"/>
        <v>1152.04</v>
      </c>
      <c r="J21" s="17">
        <f t="shared" si="4"/>
        <v>1376.6000000000004</v>
      </c>
      <c r="K21" s="17">
        <f t="shared" si="5"/>
        <v>113.57085116031469</v>
      </c>
      <c r="L21" s="17">
        <v>11520.4</v>
      </c>
      <c r="M21" s="17">
        <f t="shared" si="6"/>
        <v>10520.4</v>
      </c>
      <c r="N21" s="17">
        <f t="shared" si="7"/>
        <v>1152.04</v>
      </c>
      <c r="O21" s="17">
        <f t="shared" si="16"/>
        <v>1376.6000000000004</v>
      </c>
      <c r="P21" s="17">
        <f t="shared" si="17"/>
        <v>113.57085116031469</v>
      </c>
      <c r="Q21" s="17">
        <f t="shared" si="8"/>
        <v>0</v>
      </c>
      <c r="R21" s="17">
        <f t="shared" si="9"/>
        <v>100</v>
      </c>
      <c r="S21" s="17">
        <v>11520.4</v>
      </c>
      <c r="T21" s="17">
        <f t="shared" si="10"/>
        <v>10520.4</v>
      </c>
      <c r="U21" s="17">
        <f t="shared" si="11"/>
        <v>1152.04</v>
      </c>
      <c r="V21" s="17">
        <f t="shared" si="12"/>
        <v>1376.6000000000004</v>
      </c>
      <c r="W21" s="17">
        <f t="shared" si="0"/>
        <v>113.57085116031469</v>
      </c>
      <c r="X21" s="17">
        <f t="shared" si="13"/>
        <v>0</v>
      </c>
      <c r="Y21" s="17">
        <f t="shared" si="14"/>
        <v>100</v>
      </c>
    </row>
    <row r="22" spans="1:25" ht="31.5" x14ac:dyDescent="0.25">
      <c r="A22" s="15" t="s">
        <v>80</v>
      </c>
      <c r="B22" s="16" t="s">
        <v>176</v>
      </c>
      <c r="C22" s="40">
        <v>755842.49363000004</v>
      </c>
      <c r="D22" s="17">
        <v>1001073.87</v>
      </c>
      <c r="E22" s="17">
        <f t="shared" si="1"/>
        <v>245231.37636999995</v>
      </c>
      <c r="F22" s="18">
        <f t="shared" si="2"/>
        <v>132.4447723483043</v>
      </c>
      <c r="G22" s="17">
        <v>832941.1</v>
      </c>
      <c r="H22" s="17">
        <f t="shared" si="15"/>
        <v>77098.606369999936</v>
      </c>
      <c r="I22" s="17">
        <f t="shared" si="3"/>
        <v>110.20035351541657</v>
      </c>
      <c r="J22" s="17">
        <f t="shared" si="4"/>
        <v>-168132.77000000002</v>
      </c>
      <c r="K22" s="17">
        <f t="shared" si="5"/>
        <v>83.204758905554087</v>
      </c>
      <c r="L22" s="17">
        <v>827449.9</v>
      </c>
      <c r="M22" s="17">
        <f t="shared" si="6"/>
        <v>71607.406369999982</v>
      </c>
      <c r="N22" s="17">
        <f t="shared" si="7"/>
        <v>109.47385294866119</v>
      </c>
      <c r="O22" s="17">
        <f t="shared" si="16"/>
        <v>-173623.96999999997</v>
      </c>
      <c r="P22" s="17">
        <f t="shared" si="17"/>
        <v>82.656227956484372</v>
      </c>
      <c r="Q22" s="17">
        <f t="shared" si="8"/>
        <v>-5491.1999999999534</v>
      </c>
      <c r="R22" s="17">
        <f t="shared" si="9"/>
        <v>99.340745702187121</v>
      </c>
      <c r="S22" s="17">
        <v>827449.9</v>
      </c>
      <c r="T22" s="17">
        <f t="shared" si="10"/>
        <v>71607.406369999982</v>
      </c>
      <c r="U22" s="17">
        <f t="shared" si="11"/>
        <v>109.47385294866119</v>
      </c>
      <c r="V22" s="17">
        <f t="shared" si="12"/>
        <v>-173623.96999999997</v>
      </c>
      <c r="W22" s="17">
        <f t="shared" si="0"/>
        <v>82.656227956484372</v>
      </c>
      <c r="X22" s="17">
        <f t="shared" si="13"/>
        <v>0</v>
      </c>
      <c r="Y22" s="17">
        <f t="shared" si="14"/>
        <v>100</v>
      </c>
    </row>
    <row r="23" spans="1:25" ht="31.5" x14ac:dyDescent="0.25">
      <c r="A23" s="15">
        <v>314</v>
      </c>
      <c r="B23" s="16" t="s">
        <v>177</v>
      </c>
      <c r="C23" s="40">
        <v>120.67996000000001</v>
      </c>
      <c r="D23" s="17">
        <v>1350</v>
      </c>
      <c r="E23" s="17">
        <f t="shared" ref="E23" si="18">D23-C23</f>
        <v>1229.3200400000001</v>
      </c>
      <c r="F23" s="18">
        <f t="shared" ref="F23" si="19">IFERROR(D23/C23*100,"")</f>
        <v>1118.6612922311208</v>
      </c>
      <c r="G23" s="17">
        <v>1350</v>
      </c>
      <c r="H23" s="17">
        <f t="shared" ref="H23" si="20">G23-C23</f>
        <v>1229.3200400000001</v>
      </c>
      <c r="I23" s="17">
        <f t="shared" ref="I23" si="21">IFERROR(G23/C23*100,"")</f>
        <v>1118.6612922311208</v>
      </c>
      <c r="J23" s="17">
        <f t="shared" ref="J23" si="22">G23-D23</f>
        <v>0</v>
      </c>
      <c r="K23" s="17">
        <f t="shared" ref="K23" si="23">IFERROR(G23/D23*100,"")</f>
        <v>100</v>
      </c>
      <c r="L23" s="17">
        <v>0</v>
      </c>
      <c r="M23" s="17">
        <f t="shared" ref="M23" si="24">L23-C23</f>
        <v>-120.67996000000001</v>
      </c>
      <c r="N23" s="17">
        <f t="shared" ref="N23" si="25">IFERROR(L23/C23*100,"")</f>
        <v>0</v>
      </c>
      <c r="O23" s="17">
        <f t="shared" ref="O23" si="26">L23-D23</f>
        <v>-1350</v>
      </c>
      <c r="P23" s="17">
        <f t="shared" ref="P23" si="27">IFERROR(L23/D23*100,"")</f>
        <v>0</v>
      </c>
      <c r="Q23" s="17">
        <f t="shared" ref="Q23" si="28">L23-G23</f>
        <v>-1350</v>
      </c>
      <c r="R23" s="17">
        <f t="shared" ref="R23" si="29">IFERROR(L23/G23*100,"")</f>
        <v>0</v>
      </c>
      <c r="S23" s="17">
        <v>0</v>
      </c>
      <c r="T23" s="17">
        <f t="shared" ref="T23" si="30">S23-C23</f>
        <v>-120.67996000000001</v>
      </c>
      <c r="U23" s="17">
        <f t="shared" ref="U23" si="31">IFERROR(S23/C23*100,"")</f>
        <v>0</v>
      </c>
      <c r="V23" s="17">
        <f t="shared" ref="V23" si="32">S23-D23</f>
        <v>-1350</v>
      </c>
      <c r="W23" s="17">
        <f t="shared" ref="W23" si="33">IFERROR(S23/D23*100,"")</f>
        <v>0</v>
      </c>
      <c r="X23" s="17">
        <f t="shared" ref="X23" si="34">S23-L23</f>
        <v>0</v>
      </c>
      <c r="Y23" s="17">
        <v>0</v>
      </c>
    </row>
    <row r="24" spans="1:25" s="14" customFormat="1" x14ac:dyDescent="0.25">
      <c r="A24" s="10" t="s">
        <v>81</v>
      </c>
      <c r="B24" s="11" t="s">
        <v>23</v>
      </c>
      <c r="C24" s="33">
        <v>33825708.124020003</v>
      </c>
      <c r="D24" s="33">
        <v>31409933.199999996</v>
      </c>
      <c r="E24" s="12">
        <f t="shared" si="1"/>
        <v>-2415774.9240200073</v>
      </c>
      <c r="F24" s="13">
        <f t="shared" si="2"/>
        <v>92.858168954918227</v>
      </c>
      <c r="G24" s="33">
        <v>33718851.799999997</v>
      </c>
      <c r="H24" s="33">
        <f t="shared" si="15"/>
        <v>-106856.32402000576</v>
      </c>
      <c r="I24" s="33">
        <f t="shared" si="3"/>
        <v>99.684097303659627</v>
      </c>
      <c r="J24" s="33">
        <f t="shared" si="4"/>
        <v>2308918.6000000015</v>
      </c>
      <c r="K24" s="33">
        <f t="shared" si="5"/>
        <v>107.35091853044756</v>
      </c>
      <c r="L24" s="33">
        <v>31735134.200000003</v>
      </c>
      <c r="M24" s="33">
        <f t="shared" si="6"/>
        <v>-2090573.9240199998</v>
      </c>
      <c r="N24" s="33">
        <f t="shared" si="7"/>
        <v>93.819570853165786</v>
      </c>
      <c r="O24" s="33">
        <f t="shared" si="16"/>
        <v>325201.00000000745</v>
      </c>
      <c r="P24" s="33">
        <f t="shared" si="17"/>
        <v>101.03534444957052</v>
      </c>
      <c r="Q24" s="33">
        <f t="shared" si="8"/>
        <v>-1983717.599999994</v>
      </c>
      <c r="R24" s="33">
        <f t="shared" si="9"/>
        <v>94.116888642097848</v>
      </c>
      <c r="S24" s="33">
        <v>23440092.800000001</v>
      </c>
      <c r="T24" s="33">
        <f t="shared" si="10"/>
        <v>-10385615.324020002</v>
      </c>
      <c r="U24" s="33">
        <f t="shared" si="11"/>
        <v>69.296680247042445</v>
      </c>
      <c r="V24" s="33">
        <f t="shared" si="12"/>
        <v>-7969840.3999999948</v>
      </c>
      <c r="W24" s="33">
        <f t="shared" si="0"/>
        <v>74.62636946964281</v>
      </c>
      <c r="X24" s="33">
        <f t="shared" si="13"/>
        <v>-8295041.4000000022</v>
      </c>
      <c r="Y24" s="33">
        <f t="shared" si="14"/>
        <v>73.861647006994531</v>
      </c>
    </row>
    <row r="25" spans="1:25" x14ac:dyDescent="0.25">
      <c r="A25" s="15" t="s">
        <v>82</v>
      </c>
      <c r="B25" s="16" t="s">
        <v>24</v>
      </c>
      <c r="C25" s="40">
        <v>523875.99987</v>
      </c>
      <c r="D25" s="17">
        <v>1191227.8</v>
      </c>
      <c r="E25" s="17">
        <f t="shared" si="1"/>
        <v>667351.80013000011</v>
      </c>
      <c r="F25" s="18">
        <f t="shared" si="2"/>
        <v>227.38735889706794</v>
      </c>
      <c r="G25" s="17">
        <v>537926.69999999995</v>
      </c>
      <c r="H25" s="17">
        <f t="shared" si="15"/>
        <v>14050.700129999954</v>
      </c>
      <c r="I25" s="17">
        <f t="shared" si="3"/>
        <v>102.68206601056103</v>
      </c>
      <c r="J25" s="17">
        <f t="shared" si="4"/>
        <v>-653301.10000000009</v>
      </c>
      <c r="K25" s="17">
        <f t="shared" si="5"/>
        <v>45.15733262773081</v>
      </c>
      <c r="L25" s="17">
        <v>537732</v>
      </c>
      <c r="M25" s="17">
        <f t="shared" si="6"/>
        <v>13856.00013</v>
      </c>
      <c r="N25" s="17">
        <f t="shared" si="7"/>
        <v>102.64490072716413</v>
      </c>
      <c r="O25" s="17">
        <f t="shared" si="16"/>
        <v>-653495.80000000005</v>
      </c>
      <c r="P25" s="17">
        <f t="shared" si="17"/>
        <v>45.140988146851505</v>
      </c>
      <c r="Q25" s="17">
        <f t="shared" si="8"/>
        <v>-194.69999999995343</v>
      </c>
      <c r="R25" s="17">
        <f t="shared" si="9"/>
        <v>99.963805477586448</v>
      </c>
      <c r="S25" s="17">
        <v>538659.5</v>
      </c>
      <c r="T25" s="17">
        <f t="shared" si="10"/>
        <v>14783.50013</v>
      </c>
      <c r="U25" s="17">
        <f t="shared" si="11"/>
        <v>102.82194644031574</v>
      </c>
      <c r="V25" s="17">
        <f t="shared" si="12"/>
        <v>-652568.30000000005</v>
      </c>
      <c r="W25" s="17">
        <f t="shared" si="0"/>
        <v>45.218848989252933</v>
      </c>
      <c r="X25" s="17">
        <f t="shared" si="13"/>
        <v>927.5</v>
      </c>
      <c r="Y25" s="17">
        <f t="shared" si="14"/>
        <v>100.17248369076046</v>
      </c>
    </row>
    <row r="26" spans="1:25" x14ac:dyDescent="0.25">
      <c r="A26" s="15" t="s">
        <v>146</v>
      </c>
      <c r="B26" s="16" t="s">
        <v>147</v>
      </c>
      <c r="C26" s="40">
        <v>152026.09483000002</v>
      </c>
      <c r="D26" s="17">
        <v>138533.9</v>
      </c>
      <c r="E26" s="17">
        <f t="shared" si="1"/>
        <v>-13492.194830000022</v>
      </c>
      <c r="F26" s="18">
        <f t="shared" si="2"/>
        <v>91.125079648275261</v>
      </c>
      <c r="G26" s="17">
        <v>167833.7</v>
      </c>
      <c r="H26" s="17">
        <f t="shared" si="15"/>
        <v>15807.605169999995</v>
      </c>
      <c r="I26" s="17">
        <f t="shared" si="3"/>
        <v>110.39795515873543</v>
      </c>
      <c r="J26" s="17">
        <f t="shared" si="4"/>
        <v>29299.800000000017</v>
      </c>
      <c r="K26" s="17">
        <f t="shared" si="5"/>
        <v>121.1499134868794</v>
      </c>
      <c r="L26" s="17">
        <v>170226</v>
      </c>
      <c r="M26" s="17">
        <f t="shared" si="6"/>
        <v>18199.905169999984</v>
      </c>
      <c r="N26" s="17">
        <f t="shared" si="7"/>
        <v>111.97156658555996</v>
      </c>
      <c r="O26" s="17">
        <f t="shared" si="16"/>
        <v>31692.100000000006</v>
      </c>
      <c r="P26" s="17">
        <f t="shared" si="17"/>
        <v>122.87678322778757</v>
      </c>
      <c r="Q26" s="17">
        <f t="shared" si="8"/>
        <v>2392.2999999999884</v>
      </c>
      <c r="R26" s="17">
        <f t="shared" si="9"/>
        <v>101.42539907062765</v>
      </c>
      <c r="S26" s="17">
        <v>167833.7</v>
      </c>
      <c r="T26" s="17">
        <f t="shared" si="10"/>
        <v>15807.605169999995</v>
      </c>
      <c r="U26" s="17">
        <f t="shared" si="11"/>
        <v>110.39795515873543</v>
      </c>
      <c r="V26" s="17">
        <f t="shared" si="12"/>
        <v>29299.800000000017</v>
      </c>
      <c r="W26" s="17">
        <f t="shared" si="0"/>
        <v>121.1499134868794</v>
      </c>
      <c r="X26" s="17">
        <f t="shared" si="13"/>
        <v>-2392.2999999999884</v>
      </c>
      <c r="Y26" s="17">
        <f t="shared" si="14"/>
        <v>98.594633017282916</v>
      </c>
    </row>
    <row r="27" spans="1:25" x14ac:dyDescent="0.25">
      <c r="A27" s="15" t="s">
        <v>143</v>
      </c>
      <c r="B27" s="16" t="s">
        <v>142</v>
      </c>
      <c r="C27" s="40">
        <v>10265.691999999999</v>
      </c>
      <c r="D27" s="17">
        <v>12172.6</v>
      </c>
      <c r="E27" s="17">
        <f t="shared" si="1"/>
        <v>1906.9080000000013</v>
      </c>
      <c r="F27" s="18">
        <f t="shared" si="2"/>
        <v>118.57554269113082</v>
      </c>
      <c r="G27" s="17">
        <v>10592.5</v>
      </c>
      <c r="H27" s="17">
        <f t="shared" si="15"/>
        <v>326.8080000000009</v>
      </c>
      <c r="I27" s="17">
        <f t="shared" si="3"/>
        <v>103.18349703069214</v>
      </c>
      <c r="J27" s="17">
        <f t="shared" si="4"/>
        <v>-1580.1000000000004</v>
      </c>
      <c r="K27" s="17">
        <f t="shared" si="5"/>
        <v>87.01920707161986</v>
      </c>
      <c r="L27" s="17">
        <v>2554.1999999999998</v>
      </c>
      <c r="M27" s="17">
        <f t="shared" si="6"/>
        <v>-7711.4919999999993</v>
      </c>
      <c r="N27" s="17">
        <f t="shared" si="7"/>
        <v>24.88093350160905</v>
      </c>
      <c r="O27" s="17">
        <f t="shared" si="16"/>
        <v>-9618.4000000000015</v>
      </c>
      <c r="P27" s="17">
        <f t="shared" si="17"/>
        <v>20.983191758539668</v>
      </c>
      <c r="Q27" s="17">
        <f t="shared" si="8"/>
        <v>-8038.3</v>
      </c>
      <c r="R27" s="17">
        <f t="shared" si="9"/>
        <v>24.113287703563842</v>
      </c>
      <c r="S27" s="17">
        <v>2554.1999999999998</v>
      </c>
      <c r="T27" s="17">
        <f t="shared" si="10"/>
        <v>-7711.4919999999993</v>
      </c>
      <c r="U27" s="17">
        <f t="shared" si="11"/>
        <v>24.88093350160905</v>
      </c>
      <c r="V27" s="17">
        <f t="shared" si="12"/>
        <v>-9618.4000000000015</v>
      </c>
      <c r="W27" s="17">
        <f t="shared" si="0"/>
        <v>20.983191758539668</v>
      </c>
      <c r="X27" s="17">
        <f t="shared" si="13"/>
        <v>0</v>
      </c>
      <c r="Y27" s="17">
        <f t="shared" si="14"/>
        <v>100</v>
      </c>
    </row>
    <row r="28" spans="1:25" x14ac:dyDescent="0.25">
      <c r="A28" s="15" t="s">
        <v>83</v>
      </c>
      <c r="B28" s="16" t="s">
        <v>25</v>
      </c>
      <c r="C28" s="40">
        <v>4866514.5804099999</v>
      </c>
      <c r="D28" s="17">
        <v>4883670.3000000007</v>
      </c>
      <c r="E28" s="17">
        <f t="shared" si="1"/>
        <v>17155.719590000808</v>
      </c>
      <c r="F28" s="18">
        <f t="shared" si="2"/>
        <v>100.352525802739</v>
      </c>
      <c r="G28" s="17">
        <v>4794599.0999999996</v>
      </c>
      <c r="H28" s="17">
        <f t="shared" si="15"/>
        <v>-71915.480410000309</v>
      </c>
      <c r="I28" s="17">
        <f t="shared" si="3"/>
        <v>98.522238468174038</v>
      </c>
      <c r="J28" s="17">
        <f t="shared" si="4"/>
        <v>-89071.200000001118</v>
      </c>
      <c r="K28" s="17">
        <f t="shared" si="5"/>
        <v>98.176142234663104</v>
      </c>
      <c r="L28" s="17">
        <v>4463730.5</v>
      </c>
      <c r="M28" s="17">
        <f t="shared" si="6"/>
        <v>-402784.08040999994</v>
      </c>
      <c r="N28" s="17">
        <f t="shared" si="7"/>
        <v>91.723356136003488</v>
      </c>
      <c r="O28" s="17">
        <f t="shared" si="16"/>
        <v>-419939.80000000075</v>
      </c>
      <c r="P28" s="17">
        <f t="shared" si="17"/>
        <v>91.401143521093132</v>
      </c>
      <c r="Q28" s="17">
        <f t="shared" si="8"/>
        <v>-330868.59999999963</v>
      </c>
      <c r="R28" s="17">
        <f t="shared" si="9"/>
        <v>93.099139404585472</v>
      </c>
      <c r="S28" s="17">
        <v>4482276.2</v>
      </c>
      <c r="T28" s="17">
        <f t="shared" si="10"/>
        <v>-384238.38040999975</v>
      </c>
      <c r="U28" s="17">
        <f t="shared" si="11"/>
        <v>92.104444072627686</v>
      </c>
      <c r="V28" s="17">
        <f t="shared" si="12"/>
        <v>-401394.10000000056</v>
      </c>
      <c r="W28" s="17">
        <f t="shared" si="0"/>
        <v>91.78089274372185</v>
      </c>
      <c r="X28" s="17">
        <f t="shared" si="13"/>
        <v>18545.700000000186</v>
      </c>
      <c r="Y28" s="17">
        <f t="shared" si="14"/>
        <v>100.41547535183857</v>
      </c>
    </row>
    <row r="29" spans="1:25" x14ac:dyDescent="0.25">
      <c r="A29" s="15" t="s">
        <v>84</v>
      </c>
      <c r="B29" s="16" t="s">
        <v>26</v>
      </c>
      <c r="C29" s="40">
        <v>89551.780440000002</v>
      </c>
      <c r="D29" s="17">
        <v>192044.6</v>
      </c>
      <c r="E29" s="17">
        <f t="shared" si="1"/>
        <v>102492.81956</v>
      </c>
      <c r="F29" s="18">
        <f t="shared" si="2"/>
        <v>214.45090098311391</v>
      </c>
      <c r="G29" s="17">
        <v>45368.5</v>
      </c>
      <c r="H29" s="17">
        <f t="shared" si="15"/>
        <v>-44183.280440000002</v>
      </c>
      <c r="I29" s="17">
        <f t="shared" si="3"/>
        <v>50.661750974786088</v>
      </c>
      <c r="J29" s="17">
        <f t="shared" si="4"/>
        <v>-146676.1</v>
      </c>
      <c r="K29" s="17">
        <f t="shared" si="5"/>
        <v>23.623939439067797</v>
      </c>
      <c r="L29" s="17">
        <v>127940.9</v>
      </c>
      <c r="M29" s="17">
        <f t="shared" si="6"/>
        <v>38389.119559999992</v>
      </c>
      <c r="N29" s="17">
        <f t="shared" si="7"/>
        <v>142.86806959211808</v>
      </c>
      <c r="O29" s="17">
        <f t="shared" si="16"/>
        <v>-64103.700000000012</v>
      </c>
      <c r="P29" s="17">
        <f t="shared" si="17"/>
        <v>66.620410050581995</v>
      </c>
      <c r="Q29" s="17">
        <f t="shared" si="8"/>
        <v>82572.399999999994</v>
      </c>
      <c r="R29" s="17">
        <f t="shared" si="9"/>
        <v>282.00381321842247</v>
      </c>
      <c r="S29" s="17">
        <v>106890.9</v>
      </c>
      <c r="T29" s="17">
        <f t="shared" si="10"/>
        <v>17339.119559999992</v>
      </c>
      <c r="U29" s="17">
        <f t="shared" si="11"/>
        <v>119.36211594544149</v>
      </c>
      <c r="V29" s="17">
        <f t="shared" si="12"/>
        <v>-85153.700000000012</v>
      </c>
      <c r="W29" s="17">
        <f t="shared" si="0"/>
        <v>55.659414531832709</v>
      </c>
      <c r="X29" s="17">
        <f t="shared" si="13"/>
        <v>-21050</v>
      </c>
      <c r="Y29" s="17">
        <f t="shared" si="14"/>
        <v>83.547090883368796</v>
      </c>
    </row>
    <row r="30" spans="1:25" x14ac:dyDescent="0.25">
      <c r="A30" s="15" t="s">
        <v>85</v>
      </c>
      <c r="B30" s="16" t="s">
        <v>27</v>
      </c>
      <c r="C30" s="40">
        <v>395425.44874999998</v>
      </c>
      <c r="D30" s="17">
        <v>494001.4</v>
      </c>
      <c r="E30" s="17">
        <f t="shared" si="1"/>
        <v>98575.951250000042</v>
      </c>
      <c r="F30" s="18">
        <f t="shared" si="2"/>
        <v>124.92908626938748</v>
      </c>
      <c r="G30" s="17">
        <v>492648.1</v>
      </c>
      <c r="H30" s="17">
        <f t="shared" si="15"/>
        <v>97222.651249999995</v>
      </c>
      <c r="I30" s="17">
        <f t="shared" si="3"/>
        <v>124.58684729506804</v>
      </c>
      <c r="J30" s="17">
        <f t="shared" si="4"/>
        <v>-1353.3000000000466</v>
      </c>
      <c r="K30" s="17">
        <f t="shared" si="5"/>
        <v>99.726053407945798</v>
      </c>
      <c r="L30" s="17">
        <v>499518.30000000005</v>
      </c>
      <c r="M30" s="17">
        <f t="shared" si="6"/>
        <v>104092.85125000007</v>
      </c>
      <c r="N30" s="17">
        <f t="shared" si="7"/>
        <v>126.32426708474465</v>
      </c>
      <c r="O30" s="17">
        <f t="shared" si="16"/>
        <v>5516.9000000000233</v>
      </c>
      <c r="P30" s="17">
        <f t="shared" si="17"/>
        <v>101.11677821155973</v>
      </c>
      <c r="Q30" s="17">
        <f t="shared" si="8"/>
        <v>6870.2000000000698</v>
      </c>
      <c r="R30" s="17">
        <f t="shared" si="9"/>
        <v>101.39454511242407</v>
      </c>
      <c r="S30" s="17">
        <v>386601.4</v>
      </c>
      <c r="T30" s="17">
        <f t="shared" si="10"/>
        <v>-8824.0487499999581</v>
      </c>
      <c r="U30" s="17">
        <f t="shared" si="11"/>
        <v>97.768467159133507</v>
      </c>
      <c r="V30" s="17">
        <f t="shared" si="12"/>
        <v>-107400</v>
      </c>
      <c r="W30" s="17">
        <f t="shared" si="0"/>
        <v>78.259170925426531</v>
      </c>
      <c r="X30" s="17">
        <f t="shared" si="13"/>
        <v>-112916.90000000002</v>
      </c>
      <c r="Y30" s="17">
        <f t="shared" si="14"/>
        <v>77.39484219096677</v>
      </c>
    </row>
    <row r="31" spans="1:25" x14ac:dyDescent="0.25">
      <c r="A31" s="15" t="s">
        <v>86</v>
      </c>
      <c r="B31" s="16" t="s">
        <v>28</v>
      </c>
      <c r="C31" s="40">
        <v>1339704.4368</v>
      </c>
      <c r="D31" s="17">
        <v>1245439.2</v>
      </c>
      <c r="E31" s="17">
        <f t="shared" si="1"/>
        <v>-94265.236800000072</v>
      </c>
      <c r="F31" s="18">
        <f t="shared" si="2"/>
        <v>92.963728848643598</v>
      </c>
      <c r="G31" s="17">
        <v>1240075.8999999999</v>
      </c>
      <c r="H31" s="17">
        <f t="shared" si="15"/>
        <v>-99628.536800000118</v>
      </c>
      <c r="I31" s="17">
        <f t="shared" si="3"/>
        <v>92.563394278369969</v>
      </c>
      <c r="J31" s="17">
        <f t="shared" si="4"/>
        <v>-5363.3000000000466</v>
      </c>
      <c r="K31" s="17">
        <f t="shared" si="5"/>
        <v>99.569364767063689</v>
      </c>
      <c r="L31" s="17">
        <v>1232690.8999999999</v>
      </c>
      <c r="M31" s="17">
        <f t="shared" si="6"/>
        <v>-107013.53680000012</v>
      </c>
      <c r="N31" s="17">
        <f t="shared" si="7"/>
        <v>92.01215328840658</v>
      </c>
      <c r="O31" s="17">
        <f t="shared" si="16"/>
        <v>-12748.300000000047</v>
      </c>
      <c r="P31" s="17">
        <f t="shared" si="17"/>
        <v>98.976401256681172</v>
      </c>
      <c r="Q31" s="17">
        <f t="shared" si="8"/>
        <v>-7385</v>
      </c>
      <c r="R31" s="17">
        <f t="shared" si="9"/>
        <v>99.404471935951662</v>
      </c>
      <c r="S31" s="17">
        <v>974702.9</v>
      </c>
      <c r="T31" s="17">
        <f t="shared" si="10"/>
        <v>-365001.5368</v>
      </c>
      <c r="U31" s="17">
        <f t="shared" si="11"/>
        <v>72.755069941259748</v>
      </c>
      <c r="V31" s="17">
        <f t="shared" si="12"/>
        <v>-270736.29999999993</v>
      </c>
      <c r="W31" s="17">
        <f t="shared" si="0"/>
        <v>78.261781064864508</v>
      </c>
      <c r="X31" s="17">
        <f t="shared" si="13"/>
        <v>-257987.99999999988</v>
      </c>
      <c r="Y31" s="17">
        <f t="shared" si="14"/>
        <v>79.071152387025819</v>
      </c>
    </row>
    <row r="32" spans="1:25" x14ac:dyDescent="0.25">
      <c r="A32" s="15" t="s">
        <v>87</v>
      </c>
      <c r="B32" s="16" t="s">
        <v>29</v>
      </c>
      <c r="C32" s="40">
        <v>22255556.64232</v>
      </c>
      <c r="D32" s="17">
        <v>18035315.599999998</v>
      </c>
      <c r="E32" s="17">
        <f t="shared" si="1"/>
        <v>-4220241.0423200019</v>
      </c>
      <c r="F32" s="18">
        <f t="shared" si="2"/>
        <v>81.037360196621577</v>
      </c>
      <c r="G32" s="17">
        <v>23072352.399999999</v>
      </c>
      <c r="H32" s="17">
        <f t="shared" si="15"/>
        <v>816795.75767999887</v>
      </c>
      <c r="I32" s="17">
        <f t="shared" si="3"/>
        <v>103.67007561665218</v>
      </c>
      <c r="J32" s="17">
        <f t="shared" si="4"/>
        <v>5037036.8000000007</v>
      </c>
      <c r="K32" s="17">
        <f t="shared" si="5"/>
        <v>127.92874220620791</v>
      </c>
      <c r="L32" s="17">
        <v>22098354.399999999</v>
      </c>
      <c r="M32" s="17">
        <f t="shared" si="6"/>
        <v>-157202.24232000113</v>
      </c>
      <c r="N32" s="17">
        <f t="shared" si="7"/>
        <v>99.293649469898796</v>
      </c>
      <c r="O32" s="17">
        <f t="shared" si="16"/>
        <v>4063038.8000000007</v>
      </c>
      <c r="P32" s="17">
        <f t="shared" si="17"/>
        <v>122.52823787569318</v>
      </c>
      <c r="Q32" s="17">
        <f t="shared" si="8"/>
        <v>-973998</v>
      </c>
      <c r="R32" s="17">
        <f t="shared" si="9"/>
        <v>95.7785058796172</v>
      </c>
      <c r="S32" s="17">
        <v>14565741.5</v>
      </c>
      <c r="T32" s="17">
        <f t="shared" si="10"/>
        <v>-7689815.1423199996</v>
      </c>
      <c r="U32" s="17">
        <f t="shared" si="11"/>
        <v>65.447662056236993</v>
      </c>
      <c r="V32" s="17">
        <f t="shared" si="12"/>
        <v>-3469574.0999999978</v>
      </c>
      <c r="W32" s="17">
        <f t="shared" si="0"/>
        <v>80.76233221003352</v>
      </c>
      <c r="X32" s="17">
        <f t="shared" si="13"/>
        <v>-7532612.8999999985</v>
      </c>
      <c r="Y32" s="17">
        <f t="shared" si="14"/>
        <v>65.913240580484128</v>
      </c>
    </row>
    <row r="33" spans="1:25" x14ac:dyDescent="0.25">
      <c r="A33" s="15" t="s">
        <v>88</v>
      </c>
      <c r="B33" s="16" t="s">
        <v>30</v>
      </c>
      <c r="C33" s="40">
        <v>1336087.03476</v>
      </c>
      <c r="D33" s="17">
        <v>1298845.2999999998</v>
      </c>
      <c r="E33" s="17">
        <f t="shared" si="1"/>
        <v>-37241.734760000138</v>
      </c>
      <c r="F33" s="18">
        <f t="shared" si="2"/>
        <v>97.212626588604707</v>
      </c>
      <c r="G33" s="17">
        <v>1442695</v>
      </c>
      <c r="H33" s="17">
        <f t="shared" si="15"/>
        <v>106607.96524000005</v>
      </c>
      <c r="I33" s="17">
        <f t="shared" si="3"/>
        <v>107.97911831089282</v>
      </c>
      <c r="J33" s="17">
        <f t="shared" si="4"/>
        <v>143849.70000000019</v>
      </c>
      <c r="K33" s="17">
        <f t="shared" si="5"/>
        <v>111.075198870874</v>
      </c>
      <c r="L33" s="17">
        <v>1233351.0999999999</v>
      </c>
      <c r="M33" s="17">
        <f t="shared" si="6"/>
        <v>-102735.93476000009</v>
      </c>
      <c r="N33" s="17">
        <f t="shared" si="7"/>
        <v>92.31068545033412</v>
      </c>
      <c r="O33" s="17">
        <f t="shared" si="16"/>
        <v>-65494.199999999953</v>
      </c>
      <c r="P33" s="17">
        <f t="shared" si="17"/>
        <v>94.957505716808626</v>
      </c>
      <c r="Q33" s="17">
        <f t="shared" si="8"/>
        <v>-209343.90000000014</v>
      </c>
      <c r="R33" s="17">
        <f t="shared" si="9"/>
        <v>85.489386183496848</v>
      </c>
      <c r="S33" s="17">
        <v>1294293.0999999999</v>
      </c>
      <c r="T33" s="17">
        <f t="shared" si="10"/>
        <v>-41793.934760000091</v>
      </c>
      <c r="U33" s="17">
        <f t="shared" si="11"/>
        <v>96.871915251575842</v>
      </c>
      <c r="V33" s="17">
        <f t="shared" si="12"/>
        <v>-4552.1999999999534</v>
      </c>
      <c r="W33" s="17">
        <f t="shared" si="0"/>
        <v>99.649519461632579</v>
      </c>
      <c r="X33" s="17">
        <f t="shared" si="13"/>
        <v>60942</v>
      </c>
      <c r="Y33" s="17">
        <f t="shared" si="14"/>
        <v>104.9411720636565</v>
      </c>
    </row>
    <row r="34" spans="1:25" x14ac:dyDescent="0.25">
      <c r="A34" s="15" t="s">
        <v>89</v>
      </c>
      <c r="B34" s="16" t="s">
        <v>31</v>
      </c>
      <c r="C34" s="40">
        <v>2856700.4138400001</v>
      </c>
      <c r="D34" s="17">
        <v>3918682.5</v>
      </c>
      <c r="E34" s="17">
        <f t="shared" si="1"/>
        <v>1061982.0861599999</v>
      </c>
      <c r="F34" s="18">
        <f t="shared" si="2"/>
        <v>137.1751297761208</v>
      </c>
      <c r="G34" s="17">
        <v>1914759.9</v>
      </c>
      <c r="H34" s="17">
        <f t="shared" si="15"/>
        <v>-941940.51384000015</v>
      </c>
      <c r="I34" s="17">
        <f t="shared" si="3"/>
        <v>67.02697597282048</v>
      </c>
      <c r="J34" s="17">
        <f t="shared" si="4"/>
        <v>-2003922.6</v>
      </c>
      <c r="K34" s="17">
        <f t="shared" si="5"/>
        <v>48.862338298650116</v>
      </c>
      <c r="L34" s="17">
        <v>1369035.9</v>
      </c>
      <c r="M34" s="17">
        <f t="shared" si="6"/>
        <v>-1487664.5138400001</v>
      </c>
      <c r="N34" s="17">
        <f t="shared" si="7"/>
        <v>47.923677728590754</v>
      </c>
      <c r="O34" s="17">
        <f t="shared" si="16"/>
        <v>-2549646.6</v>
      </c>
      <c r="P34" s="17">
        <f t="shared" si="17"/>
        <v>34.936127129462513</v>
      </c>
      <c r="Q34" s="17">
        <f t="shared" si="8"/>
        <v>-545724</v>
      </c>
      <c r="R34" s="17">
        <f t="shared" si="9"/>
        <v>71.499089781439437</v>
      </c>
      <c r="S34" s="17">
        <v>920539.4</v>
      </c>
      <c r="T34" s="17">
        <f t="shared" si="10"/>
        <v>-1936161.0138400001</v>
      </c>
      <c r="U34" s="17">
        <f t="shared" si="11"/>
        <v>32.223869032265917</v>
      </c>
      <c r="V34" s="17">
        <f t="shared" si="12"/>
        <v>-2998143.1</v>
      </c>
      <c r="W34" s="17">
        <f t="shared" si="0"/>
        <v>23.491043226900878</v>
      </c>
      <c r="X34" s="17">
        <f t="shared" si="13"/>
        <v>-448496.49999999988</v>
      </c>
      <c r="Y34" s="17">
        <f t="shared" si="14"/>
        <v>67.239975226361864</v>
      </c>
    </row>
    <row r="35" spans="1:25" s="14" customFormat="1" x14ac:dyDescent="0.25">
      <c r="A35" s="19" t="s">
        <v>90</v>
      </c>
      <c r="B35" s="20" t="s">
        <v>32</v>
      </c>
      <c r="C35" s="41">
        <v>4771513.2911800006</v>
      </c>
      <c r="D35" s="12">
        <v>9387820.6726000011</v>
      </c>
      <c r="E35" s="12">
        <f t="shared" si="1"/>
        <v>4616307.3814200005</v>
      </c>
      <c r="F35" s="13">
        <f t="shared" si="2"/>
        <v>196.74723928681297</v>
      </c>
      <c r="G35" s="12">
        <v>3610610.2999999993</v>
      </c>
      <c r="H35" s="12">
        <f t="shared" si="15"/>
        <v>-1160902.9911800013</v>
      </c>
      <c r="I35" s="12">
        <f t="shared" si="3"/>
        <v>75.670129781973046</v>
      </c>
      <c r="J35" s="12">
        <f t="shared" si="4"/>
        <v>-5777210.3726000022</v>
      </c>
      <c r="K35" s="12">
        <f t="shared" si="5"/>
        <v>38.460580212596071</v>
      </c>
      <c r="L35" s="12">
        <v>2851887.4</v>
      </c>
      <c r="M35" s="12">
        <f t="shared" si="6"/>
        <v>-1919625.8911800007</v>
      </c>
      <c r="N35" s="12">
        <f t="shared" si="7"/>
        <v>59.76903397233805</v>
      </c>
      <c r="O35" s="12">
        <f t="shared" si="16"/>
        <v>-6535933.2726000007</v>
      </c>
      <c r="P35" s="12">
        <f t="shared" si="17"/>
        <v>30.378588380194916</v>
      </c>
      <c r="Q35" s="12">
        <f t="shared" si="8"/>
        <v>-758722.89999999944</v>
      </c>
      <c r="R35" s="12">
        <f t="shared" si="9"/>
        <v>78.986297690448637</v>
      </c>
      <c r="S35" s="12">
        <v>2813026.2</v>
      </c>
      <c r="T35" s="12">
        <f t="shared" si="10"/>
        <v>-1958487.0911800005</v>
      </c>
      <c r="U35" s="12">
        <f t="shared" si="11"/>
        <v>58.95459214584595</v>
      </c>
      <c r="V35" s="12">
        <f t="shared" si="12"/>
        <v>-6574794.4726000009</v>
      </c>
      <c r="W35" s="12">
        <f t="shared" si="0"/>
        <v>29.964635010661311</v>
      </c>
      <c r="X35" s="12">
        <f t="shared" si="13"/>
        <v>-38861.199999999721</v>
      </c>
      <c r="Y35" s="12">
        <f t="shared" si="14"/>
        <v>98.637351530779242</v>
      </c>
    </row>
    <row r="36" spans="1:25" x14ac:dyDescent="0.25">
      <c r="A36" s="15" t="s">
        <v>91</v>
      </c>
      <c r="B36" s="16" t="s">
        <v>33</v>
      </c>
      <c r="C36" s="40">
        <v>1079571.9782999998</v>
      </c>
      <c r="D36" s="17">
        <v>2187915.7999999998</v>
      </c>
      <c r="E36" s="17">
        <f t="shared" si="1"/>
        <v>1108343.8217</v>
      </c>
      <c r="F36" s="18">
        <f t="shared" si="2"/>
        <v>202.66511580314517</v>
      </c>
      <c r="G36" s="17">
        <v>1328123</v>
      </c>
      <c r="H36" s="17">
        <f t="shared" si="15"/>
        <v>248551.02170000016</v>
      </c>
      <c r="I36" s="17">
        <f t="shared" si="3"/>
        <v>123.02310792573488</v>
      </c>
      <c r="J36" s="17">
        <f t="shared" si="4"/>
        <v>-859792.79999999981</v>
      </c>
      <c r="K36" s="17">
        <f t="shared" si="5"/>
        <v>60.70265592487609</v>
      </c>
      <c r="L36" s="17">
        <v>1006123</v>
      </c>
      <c r="M36" s="17">
        <f t="shared" si="6"/>
        <v>-73448.978299999842</v>
      </c>
      <c r="N36" s="17">
        <f t="shared" si="7"/>
        <v>93.196472326406635</v>
      </c>
      <c r="O36" s="17">
        <f t="shared" si="16"/>
        <v>-1181792.7999999998</v>
      </c>
      <c r="P36" s="17">
        <f t="shared" si="17"/>
        <v>45.985453370737581</v>
      </c>
      <c r="Q36" s="17">
        <f t="shared" si="8"/>
        <v>-322000</v>
      </c>
      <c r="R36" s="17">
        <f t="shared" si="9"/>
        <v>75.755257607917343</v>
      </c>
      <c r="S36" s="17">
        <v>858123</v>
      </c>
      <c r="T36" s="17">
        <f t="shared" si="10"/>
        <v>-221448.97829999984</v>
      </c>
      <c r="U36" s="17">
        <f t="shared" si="11"/>
        <v>79.487335467088059</v>
      </c>
      <c r="V36" s="17">
        <f t="shared" si="12"/>
        <v>-1329792.7999999998</v>
      </c>
      <c r="W36" s="17">
        <f t="shared" si="0"/>
        <v>39.221024867593172</v>
      </c>
      <c r="X36" s="17">
        <f t="shared" si="13"/>
        <v>-148000</v>
      </c>
      <c r="Y36" s="17">
        <f t="shared" si="14"/>
        <v>85.290068908075853</v>
      </c>
    </row>
    <row r="37" spans="1:25" x14ac:dyDescent="0.25">
      <c r="A37" s="15" t="s">
        <v>92</v>
      </c>
      <c r="B37" s="16" t="s">
        <v>34</v>
      </c>
      <c r="C37" s="40">
        <v>2057648.2180000001</v>
      </c>
      <c r="D37" s="17">
        <v>4314360.4000000004</v>
      </c>
      <c r="E37" s="17">
        <f t="shared" si="1"/>
        <v>2256712.182</v>
      </c>
      <c r="F37" s="18">
        <f t="shared" si="2"/>
        <v>209.67434385812979</v>
      </c>
      <c r="G37" s="17">
        <v>587857.19999999995</v>
      </c>
      <c r="H37" s="17">
        <f t="shared" si="15"/>
        <v>-1469791.0180000002</v>
      </c>
      <c r="I37" s="17">
        <f t="shared" si="3"/>
        <v>28.569373270781306</v>
      </c>
      <c r="J37" s="17">
        <f t="shared" si="4"/>
        <v>-3726503.2</v>
      </c>
      <c r="K37" s="17">
        <f t="shared" si="5"/>
        <v>13.625593262908678</v>
      </c>
      <c r="L37" s="17">
        <v>571761.69999999995</v>
      </c>
      <c r="M37" s="17">
        <f t="shared" si="6"/>
        <v>-1485886.5180000002</v>
      </c>
      <c r="N37" s="17">
        <f t="shared" si="7"/>
        <v>27.787145295211968</v>
      </c>
      <c r="O37" s="17">
        <f t="shared" si="16"/>
        <v>-3742598.7</v>
      </c>
      <c r="P37" s="17">
        <f t="shared" si="17"/>
        <v>13.252525217874704</v>
      </c>
      <c r="Q37" s="17">
        <f t="shared" si="8"/>
        <v>-16095.5</v>
      </c>
      <c r="R37" s="17">
        <f t="shared" si="9"/>
        <v>97.262005126415048</v>
      </c>
      <c r="S37" s="17">
        <v>672816.9</v>
      </c>
      <c r="T37" s="17">
        <f t="shared" si="10"/>
        <v>-1384831.318</v>
      </c>
      <c r="U37" s="17">
        <f t="shared" si="11"/>
        <v>32.698344358102517</v>
      </c>
      <c r="V37" s="17">
        <f t="shared" si="12"/>
        <v>-3641543.5000000005</v>
      </c>
      <c r="W37" s="17">
        <f t="shared" si="0"/>
        <v>15.594823742587661</v>
      </c>
      <c r="X37" s="17">
        <f t="shared" si="13"/>
        <v>101055.20000000007</v>
      </c>
      <c r="Y37" s="17">
        <f t="shared" si="14"/>
        <v>117.6743562921406</v>
      </c>
    </row>
    <row r="38" spans="1:25" x14ac:dyDescent="0.25">
      <c r="A38" s="15" t="s">
        <v>93</v>
      </c>
      <c r="B38" s="16" t="s">
        <v>35</v>
      </c>
      <c r="C38" s="40">
        <v>612985.52029000001</v>
      </c>
      <c r="D38" s="17">
        <v>2060904</v>
      </c>
      <c r="E38" s="17">
        <f t="shared" si="1"/>
        <v>1447918.4797100001</v>
      </c>
      <c r="F38" s="18">
        <f t="shared" si="2"/>
        <v>336.20761531610043</v>
      </c>
      <c r="G38" s="17">
        <v>622339.40000000014</v>
      </c>
      <c r="H38" s="17">
        <f t="shared" si="15"/>
        <v>9353.8797100001248</v>
      </c>
      <c r="I38" s="17">
        <f t="shared" si="3"/>
        <v>101.52595443128492</v>
      </c>
      <c r="J38" s="17">
        <f t="shared" si="4"/>
        <v>-1438564.5999999999</v>
      </c>
      <c r="K38" s="17">
        <f t="shared" si="5"/>
        <v>30.197398811395392</v>
      </c>
      <c r="L38" s="17">
        <v>524636.6</v>
      </c>
      <c r="M38" s="17">
        <f t="shared" si="6"/>
        <v>-88348.920290000038</v>
      </c>
      <c r="N38" s="17">
        <f t="shared" si="7"/>
        <v>85.587111380999232</v>
      </c>
      <c r="O38" s="17">
        <f t="shared" si="16"/>
        <v>-1536267.4</v>
      </c>
      <c r="P38" s="17">
        <f t="shared" si="17"/>
        <v>25.456624859770276</v>
      </c>
      <c r="Q38" s="17">
        <f t="shared" si="8"/>
        <v>-97702.800000000163</v>
      </c>
      <c r="R38" s="17">
        <f t="shared" si="9"/>
        <v>84.300720796401436</v>
      </c>
      <c r="S38" s="17">
        <v>532720.19999999995</v>
      </c>
      <c r="T38" s="17">
        <f t="shared" si="10"/>
        <v>-80265.320290000062</v>
      </c>
      <c r="U38" s="17">
        <f t="shared" si="11"/>
        <v>86.905837473611612</v>
      </c>
      <c r="V38" s="17">
        <f t="shared" si="12"/>
        <v>-1528183.8</v>
      </c>
      <c r="W38" s="17">
        <f t="shared" si="0"/>
        <v>25.8488605000524</v>
      </c>
      <c r="X38" s="17">
        <f t="shared" si="13"/>
        <v>8083.5999999999767</v>
      </c>
      <c r="Y38" s="17">
        <f t="shared" si="14"/>
        <v>101.54079986032237</v>
      </c>
    </row>
    <row r="39" spans="1:25" x14ac:dyDescent="0.25">
      <c r="A39" s="15" t="s">
        <v>94</v>
      </c>
      <c r="B39" s="16" t="s">
        <v>36</v>
      </c>
      <c r="C39" s="40">
        <v>1021307.5745900001</v>
      </c>
      <c r="D39" s="17">
        <v>824640.4726000001</v>
      </c>
      <c r="E39" s="17">
        <f t="shared" si="1"/>
        <v>-196667.10199</v>
      </c>
      <c r="F39" s="18">
        <f t="shared" si="2"/>
        <v>80.743597043334262</v>
      </c>
      <c r="G39" s="17">
        <v>1072290.7</v>
      </c>
      <c r="H39" s="17">
        <f t="shared" si="15"/>
        <v>50983.125409999862</v>
      </c>
      <c r="I39" s="17">
        <f t="shared" si="3"/>
        <v>104.9919462734296</v>
      </c>
      <c r="J39" s="17">
        <f t="shared" si="4"/>
        <v>247650.22739999986</v>
      </c>
      <c r="K39" s="17">
        <f t="shared" si="5"/>
        <v>130.03129674428737</v>
      </c>
      <c r="L39" s="17">
        <v>749366.1</v>
      </c>
      <c r="M39" s="17">
        <f t="shared" si="6"/>
        <v>-271941.47459000011</v>
      </c>
      <c r="N39" s="17">
        <f t="shared" si="7"/>
        <v>73.373204962357207</v>
      </c>
      <c r="O39" s="17">
        <f t="shared" si="16"/>
        <v>-75274.372600000119</v>
      </c>
      <c r="P39" s="17">
        <f t="shared" si="17"/>
        <v>90.871855663029933</v>
      </c>
      <c r="Q39" s="17">
        <f t="shared" si="8"/>
        <v>-322924.59999999998</v>
      </c>
      <c r="R39" s="17">
        <f t="shared" si="9"/>
        <v>69.884603121149894</v>
      </c>
      <c r="S39" s="17">
        <v>749366.1</v>
      </c>
      <c r="T39" s="17">
        <f t="shared" si="10"/>
        <v>-271941.47459000011</v>
      </c>
      <c r="U39" s="17">
        <f t="shared" si="11"/>
        <v>73.373204962357207</v>
      </c>
      <c r="V39" s="17">
        <f t="shared" si="12"/>
        <v>-75274.372600000119</v>
      </c>
      <c r="W39" s="17">
        <f t="shared" si="0"/>
        <v>90.871855663029933</v>
      </c>
      <c r="X39" s="17">
        <f t="shared" si="13"/>
        <v>0</v>
      </c>
      <c r="Y39" s="17">
        <f t="shared" si="14"/>
        <v>100</v>
      </c>
    </row>
    <row r="40" spans="1:25" s="14" customFormat="1" x14ac:dyDescent="0.25">
      <c r="A40" s="19" t="s">
        <v>95</v>
      </c>
      <c r="B40" s="20" t="s">
        <v>37</v>
      </c>
      <c r="C40" s="41">
        <v>1536840.07595</v>
      </c>
      <c r="D40" s="12">
        <v>609089.30000000005</v>
      </c>
      <c r="E40" s="12">
        <f t="shared" si="1"/>
        <v>-927750.77594999992</v>
      </c>
      <c r="F40" s="13">
        <f t="shared" si="2"/>
        <v>39.632575277781626</v>
      </c>
      <c r="G40" s="12">
        <v>734500.3</v>
      </c>
      <c r="H40" s="12">
        <f t="shared" si="15"/>
        <v>-802339.77594999992</v>
      </c>
      <c r="I40" s="12">
        <f t="shared" si="3"/>
        <v>47.79289084753777</v>
      </c>
      <c r="J40" s="12">
        <f t="shared" si="4"/>
        <v>125411</v>
      </c>
      <c r="K40" s="12">
        <f t="shared" si="5"/>
        <v>120.58992006590823</v>
      </c>
      <c r="L40" s="12">
        <v>672178.2</v>
      </c>
      <c r="M40" s="12">
        <f t="shared" si="6"/>
        <v>-864661.87595000002</v>
      </c>
      <c r="N40" s="12">
        <f t="shared" si="7"/>
        <v>43.737680355875156</v>
      </c>
      <c r="O40" s="12">
        <f t="shared" si="16"/>
        <v>63088.899999999907</v>
      </c>
      <c r="P40" s="12">
        <f t="shared" si="17"/>
        <v>110.35790646790215</v>
      </c>
      <c r="Q40" s="12">
        <f t="shared" si="8"/>
        <v>-62322.100000000093</v>
      </c>
      <c r="R40" s="12">
        <f t="shared" si="9"/>
        <v>91.515034098692666</v>
      </c>
      <c r="S40" s="12">
        <v>672185.2</v>
      </c>
      <c r="T40" s="12">
        <f t="shared" si="10"/>
        <v>-864654.87595000002</v>
      </c>
      <c r="U40" s="12">
        <f t="shared" si="11"/>
        <v>43.738135835928645</v>
      </c>
      <c r="V40" s="12">
        <f t="shared" si="12"/>
        <v>63095.899999999907</v>
      </c>
      <c r="W40" s="12">
        <f t="shared" si="0"/>
        <v>110.35905572466957</v>
      </c>
      <c r="X40" s="12">
        <f t="shared" si="13"/>
        <v>7</v>
      </c>
      <c r="Y40" s="12">
        <f t="shared" si="14"/>
        <v>100.00104139051223</v>
      </c>
    </row>
    <row r="41" spans="1:25" x14ac:dyDescent="0.25">
      <c r="A41" s="15" t="s">
        <v>96</v>
      </c>
      <c r="B41" s="16" t="s">
        <v>38</v>
      </c>
      <c r="C41" s="40">
        <v>90021.619709999999</v>
      </c>
      <c r="D41" s="17">
        <v>97047.2</v>
      </c>
      <c r="E41" s="17">
        <f t="shared" si="1"/>
        <v>7025.5802899999981</v>
      </c>
      <c r="F41" s="18">
        <f t="shared" si="2"/>
        <v>107.80432557493694</v>
      </c>
      <c r="G41" s="17">
        <v>155750.70000000001</v>
      </c>
      <c r="H41" s="17">
        <f t="shared" si="15"/>
        <v>65729.080290000013</v>
      </c>
      <c r="I41" s="17">
        <f t="shared" si="3"/>
        <v>173.01477189784282</v>
      </c>
      <c r="J41" s="17">
        <f t="shared" si="4"/>
        <v>58703.500000000015</v>
      </c>
      <c r="K41" s="17">
        <f t="shared" si="5"/>
        <v>160.48963803180308</v>
      </c>
      <c r="L41" s="17">
        <v>104050.7</v>
      </c>
      <c r="M41" s="17">
        <f t="shared" si="6"/>
        <v>14029.080289999998</v>
      </c>
      <c r="N41" s="17">
        <f t="shared" si="7"/>
        <v>115.58412338635313</v>
      </c>
      <c r="O41" s="17">
        <f t="shared" si="16"/>
        <v>7003.5</v>
      </c>
      <c r="P41" s="17">
        <f t="shared" si="17"/>
        <v>107.21659151423223</v>
      </c>
      <c r="Q41" s="17">
        <f t="shared" si="8"/>
        <v>-51700.000000000015</v>
      </c>
      <c r="R41" s="17">
        <f t="shared" si="9"/>
        <v>66.805927678013646</v>
      </c>
      <c r="S41" s="17">
        <v>104050.7</v>
      </c>
      <c r="T41" s="17">
        <f t="shared" si="10"/>
        <v>14029.080289999998</v>
      </c>
      <c r="U41" s="17">
        <f t="shared" si="11"/>
        <v>115.58412338635313</v>
      </c>
      <c r="V41" s="17">
        <f t="shared" si="12"/>
        <v>7003.5</v>
      </c>
      <c r="W41" s="17">
        <f t="shared" si="0"/>
        <v>107.21659151423223</v>
      </c>
      <c r="X41" s="17">
        <f t="shared" si="13"/>
        <v>0</v>
      </c>
      <c r="Y41" s="17">
        <f t="shared" si="14"/>
        <v>100</v>
      </c>
    </row>
    <row r="42" spans="1:25" ht="31.5" x14ac:dyDescent="0.25">
      <c r="A42" s="15" t="s">
        <v>97</v>
      </c>
      <c r="B42" s="16" t="s">
        <v>39</v>
      </c>
      <c r="C42" s="40">
        <v>62096.650500000003</v>
      </c>
      <c r="D42" s="17">
        <v>78836.099999999991</v>
      </c>
      <c r="E42" s="17">
        <f t="shared" si="1"/>
        <v>16739.449499999988</v>
      </c>
      <c r="F42" s="18">
        <f t="shared" si="2"/>
        <v>126.95708925556298</v>
      </c>
      <c r="G42" s="17">
        <v>86491.199999999997</v>
      </c>
      <c r="H42" s="17">
        <f t="shared" si="15"/>
        <v>24394.549499999994</v>
      </c>
      <c r="I42" s="17">
        <f t="shared" si="3"/>
        <v>139.28480731823046</v>
      </c>
      <c r="J42" s="17">
        <f t="shared" si="4"/>
        <v>7655.1000000000058</v>
      </c>
      <c r="K42" s="17">
        <f t="shared" si="5"/>
        <v>109.71014547903818</v>
      </c>
      <c r="L42" s="17">
        <v>73991.199999999997</v>
      </c>
      <c r="M42" s="17">
        <f t="shared" si="6"/>
        <v>11894.549499999994</v>
      </c>
      <c r="N42" s="17">
        <f t="shared" si="7"/>
        <v>119.15489709062487</v>
      </c>
      <c r="O42" s="17">
        <f t="shared" si="16"/>
        <v>-4844.8999999999942</v>
      </c>
      <c r="P42" s="17">
        <f t="shared" si="17"/>
        <v>93.854465149848878</v>
      </c>
      <c r="Q42" s="17">
        <f t="shared" si="8"/>
        <v>-12500</v>
      </c>
      <c r="R42" s="17">
        <f t="shared" si="9"/>
        <v>85.547662652385441</v>
      </c>
      <c r="S42" s="17">
        <v>73991.199999999997</v>
      </c>
      <c r="T42" s="17">
        <f t="shared" si="10"/>
        <v>11894.549499999994</v>
      </c>
      <c r="U42" s="17">
        <f t="shared" si="11"/>
        <v>119.15489709062487</v>
      </c>
      <c r="V42" s="17">
        <f t="shared" si="12"/>
        <v>-4844.8999999999942</v>
      </c>
      <c r="W42" s="17">
        <f t="shared" si="0"/>
        <v>93.854465149848878</v>
      </c>
      <c r="X42" s="17">
        <f t="shared" si="13"/>
        <v>0</v>
      </c>
      <c r="Y42" s="17">
        <f t="shared" si="14"/>
        <v>100</v>
      </c>
    </row>
    <row r="43" spans="1:25" x14ac:dyDescent="0.25">
      <c r="A43" s="15" t="s">
        <v>98</v>
      </c>
      <c r="B43" s="16" t="s">
        <v>40</v>
      </c>
      <c r="C43" s="40">
        <v>1384721.80574</v>
      </c>
      <c r="D43" s="17">
        <v>433206</v>
      </c>
      <c r="E43" s="17">
        <f t="shared" si="1"/>
        <v>-951515.80573999998</v>
      </c>
      <c r="F43" s="18">
        <f t="shared" si="2"/>
        <v>31.284695467657002</v>
      </c>
      <c r="G43" s="17">
        <v>492258.4</v>
      </c>
      <c r="H43" s="17">
        <f t="shared" si="15"/>
        <v>-892463.40573999996</v>
      </c>
      <c r="I43" s="17">
        <f t="shared" si="3"/>
        <v>35.549263249807453</v>
      </c>
      <c r="J43" s="17">
        <f t="shared" si="4"/>
        <v>59052.400000000023</v>
      </c>
      <c r="K43" s="17">
        <f t="shared" si="5"/>
        <v>113.63148248177541</v>
      </c>
      <c r="L43" s="17">
        <v>494136.3</v>
      </c>
      <c r="M43" s="17">
        <f t="shared" si="6"/>
        <v>-890585.50573999994</v>
      </c>
      <c r="N43" s="17">
        <f t="shared" si="7"/>
        <v>35.684878937537341</v>
      </c>
      <c r="O43" s="17">
        <f t="shared" si="16"/>
        <v>60930.299999999988</v>
      </c>
      <c r="P43" s="17">
        <f t="shared" si="17"/>
        <v>114.06497139928811</v>
      </c>
      <c r="Q43" s="17">
        <f t="shared" si="8"/>
        <v>1877.8999999999651</v>
      </c>
      <c r="R43" s="17">
        <f t="shared" si="9"/>
        <v>100.38148663384921</v>
      </c>
      <c r="S43" s="17">
        <v>494143.3</v>
      </c>
      <c r="T43" s="17">
        <f t="shared" si="10"/>
        <v>-890578.50573999994</v>
      </c>
      <c r="U43" s="17">
        <f t="shared" si="11"/>
        <v>35.685384454239035</v>
      </c>
      <c r="V43" s="17">
        <f t="shared" si="12"/>
        <v>60937.299999999988</v>
      </c>
      <c r="W43" s="17">
        <f t="shared" si="0"/>
        <v>114.06658725871756</v>
      </c>
      <c r="X43" s="17">
        <f t="shared" si="13"/>
        <v>7</v>
      </c>
      <c r="Y43" s="17">
        <f t="shared" si="14"/>
        <v>100.00141661318951</v>
      </c>
    </row>
    <row r="44" spans="1:25" s="14" customFormat="1" x14ac:dyDescent="0.25">
      <c r="A44" s="19" t="s">
        <v>99</v>
      </c>
      <c r="B44" s="20" t="s">
        <v>41</v>
      </c>
      <c r="C44" s="41">
        <v>33735308.789229997</v>
      </c>
      <c r="D44" s="12">
        <v>40766128.258950002</v>
      </c>
      <c r="E44" s="12">
        <f t="shared" si="1"/>
        <v>7030819.469720006</v>
      </c>
      <c r="F44" s="13">
        <f t="shared" si="2"/>
        <v>120.84112973041645</v>
      </c>
      <c r="G44" s="12">
        <v>43361376.600000001</v>
      </c>
      <c r="H44" s="12">
        <f t="shared" si="15"/>
        <v>9626067.810770005</v>
      </c>
      <c r="I44" s="12">
        <f t="shared" si="3"/>
        <v>128.53410315853736</v>
      </c>
      <c r="J44" s="12">
        <f t="shared" si="4"/>
        <v>2595248.341049999</v>
      </c>
      <c r="K44" s="12">
        <f t="shared" si="5"/>
        <v>106.36618794054897</v>
      </c>
      <c r="L44" s="12">
        <v>38933732.700000003</v>
      </c>
      <c r="M44" s="12">
        <f t="shared" si="6"/>
        <v>5198423.9107700065</v>
      </c>
      <c r="N44" s="12">
        <f t="shared" si="7"/>
        <v>115.40944516989155</v>
      </c>
      <c r="O44" s="12">
        <f t="shared" si="16"/>
        <v>-1832395.5589499995</v>
      </c>
      <c r="P44" s="12">
        <f t="shared" si="17"/>
        <v>95.505102796835502</v>
      </c>
      <c r="Q44" s="12">
        <f t="shared" si="8"/>
        <v>-4427643.8999999985</v>
      </c>
      <c r="R44" s="12">
        <f t="shared" si="9"/>
        <v>89.788968323482607</v>
      </c>
      <c r="S44" s="12">
        <v>37065627.399999999</v>
      </c>
      <c r="T44" s="12">
        <f t="shared" si="10"/>
        <v>3330318.610770002</v>
      </c>
      <c r="U44" s="12">
        <f t="shared" si="11"/>
        <v>109.87190789204575</v>
      </c>
      <c r="V44" s="12">
        <f t="shared" si="12"/>
        <v>-3700500.858950004</v>
      </c>
      <c r="W44" s="12">
        <f t="shared" si="0"/>
        <v>90.922608996753141</v>
      </c>
      <c r="X44" s="12">
        <f t="shared" si="13"/>
        <v>-1868105.3000000045</v>
      </c>
      <c r="Y44" s="12">
        <f t="shared" si="14"/>
        <v>95.201833550370054</v>
      </c>
    </row>
    <row r="45" spans="1:25" x14ac:dyDescent="0.25">
      <c r="A45" s="15" t="s">
        <v>100</v>
      </c>
      <c r="B45" s="16" t="s">
        <v>42</v>
      </c>
      <c r="C45" s="40">
        <v>5917113.3475600006</v>
      </c>
      <c r="D45" s="17">
        <v>6672177.2000000002</v>
      </c>
      <c r="E45" s="17">
        <f t="shared" si="1"/>
        <v>755063.85243999958</v>
      </c>
      <c r="F45" s="18">
        <f t="shared" si="2"/>
        <v>112.76067920435156</v>
      </c>
      <c r="G45" s="17">
        <v>7614348.7999999998</v>
      </c>
      <c r="H45" s="17">
        <f t="shared" si="15"/>
        <v>1697235.4524399992</v>
      </c>
      <c r="I45" s="17">
        <f t="shared" si="3"/>
        <v>128.68350414716792</v>
      </c>
      <c r="J45" s="17">
        <f t="shared" si="4"/>
        <v>942171.59999999963</v>
      </c>
      <c r="K45" s="17">
        <f t="shared" si="5"/>
        <v>114.12090194487041</v>
      </c>
      <c r="L45" s="17">
        <v>7613956.5999999996</v>
      </c>
      <c r="M45" s="17">
        <f t="shared" si="6"/>
        <v>1696843.252439999</v>
      </c>
      <c r="N45" s="17">
        <f t="shared" si="7"/>
        <v>128.67687591517432</v>
      </c>
      <c r="O45" s="17">
        <f t="shared" si="16"/>
        <v>941779.39999999944</v>
      </c>
      <c r="P45" s="17">
        <f t="shared" si="17"/>
        <v>114.1150238036244</v>
      </c>
      <c r="Q45" s="17">
        <f t="shared" si="8"/>
        <v>-392.20000000018626</v>
      </c>
      <c r="R45" s="17">
        <f t="shared" si="9"/>
        <v>99.994849198397631</v>
      </c>
      <c r="S45" s="17">
        <v>7614759.5999999996</v>
      </c>
      <c r="T45" s="17">
        <f t="shared" si="10"/>
        <v>1697646.252439999</v>
      </c>
      <c r="U45" s="17">
        <f t="shared" si="11"/>
        <v>128.6904467216273</v>
      </c>
      <c r="V45" s="17">
        <f t="shared" si="12"/>
        <v>942582.39999999944</v>
      </c>
      <c r="W45" s="17">
        <f t="shared" si="0"/>
        <v>114.12705885569106</v>
      </c>
      <c r="X45" s="17">
        <f t="shared" si="13"/>
        <v>803</v>
      </c>
      <c r="Y45" s="17">
        <f t="shared" si="14"/>
        <v>100.0105464220797</v>
      </c>
    </row>
    <row r="46" spans="1:25" x14ac:dyDescent="0.25">
      <c r="A46" s="15" t="s">
        <v>101</v>
      </c>
      <c r="B46" s="16" t="s">
        <v>43</v>
      </c>
      <c r="C46" s="40">
        <v>22455880.159680001</v>
      </c>
      <c r="D46" s="17">
        <v>27129216.799999997</v>
      </c>
      <c r="E46" s="17">
        <f t="shared" si="1"/>
        <v>4673336.6403199956</v>
      </c>
      <c r="F46" s="18">
        <f t="shared" si="2"/>
        <v>120.81119335821478</v>
      </c>
      <c r="G46" s="17">
        <v>29044594</v>
      </c>
      <c r="H46" s="17">
        <f t="shared" si="15"/>
        <v>6588713.8403199986</v>
      </c>
      <c r="I46" s="17">
        <f t="shared" si="3"/>
        <v>129.340706280354</v>
      </c>
      <c r="J46" s="17">
        <f t="shared" si="4"/>
        <v>1915377.200000003</v>
      </c>
      <c r="K46" s="17">
        <f t="shared" si="5"/>
        <v>107.0602008680177</v>
      </c>
      <c r="L46" s="17">
        <v>25144824.399999999</v>
      </c>
      <c r="M46" s="17">
        <f t="shared" si="6"/>
        <v>2688944.2403199971</v>
      </c>
      <c r="N46" s="17">
        <f t="shared" si="7"/>
        <v>111.97434356257409</v>
      </c>
      <c r="O46" s="17">
        <f t="shared" si="16"/>
        <v>-1984392.3999999985</v>
      </c>
      <c r="P46" s="17">
        <f t="shared" si="17"/>
        <v>92.685404762587922</v>
      </c>
      <c r="Q46" s="17">
        <f t="shared" si="8"/>
        <v>-3899769.6000000015</v>
      </c>
      <c r="R46" s="17">
        <f t="shared" si="9"/>
        <v>86.573165388367968</v>
      </c>
      <c r="S46" s="17">
        <v>23388151.199999999</v>
      </c>
      <c r="T46" s="17">
        <f t="shared" si="10"/>
        <v>932271.04031999782</v>
      </c>
      <c r="U46" s="17">
        <f t="shared" si="11"/>
        <v>104.15156757914086</v>
      </c>
      <c r="V46" s="17">
        <f t="shared" si="12"/>
        <v>-3741065.5999999978</v>
      </c>
      <c r="W46" s="17">
        <f t="shared" si="0"/>
        <v>86.210196823669463</v>
      </c>
      <c r="X46" s="17">
        <f t="shared" si="13"/>
        <v>-1756673.1999999993</v>
      </c>
      <c r="Y46" s="17">
        <f t="shared" si="14"/>
        <v>93.013778215130429</v>
      </c>
    </row>
    <row r="47" spans="1:25" x14ac:dyDescent="0.25">
      <c r="A47" s="15" t="s">
        <v>102</v>
      </c>
      <c r="B47" s="16" t="s">
        <v>44</v>
      </c>
      <c r="C47" s="40">
        <v>423081.56031000003</v>
      </c>
      <c r="D47" s="17">
        <v>503816.10000000003</v>
      </c>
      <c r="E47" s="17">
        <f t="shared" si="1"/>
        <v>80734.539690000005</v>
      </c>
      <c r="F47" s="18">
        <f t="shared" si="2"/>
        <v>119.08250022308802</v>
      </c>
      <c r="G47" s="17">
        <v>458205.9</v>
      </c>
      <c r="H47" s="17">
        <f t="shared" si="15"/>
        <v>35124.339689999993</v>
      </c>
      <c r="I47" s="17">
        <f t="shared" si="3"/>
        <v>108.30202565771567</v>
      </c>
      <c r="J47" s="17">
        <f t="shared" si="4"/>
        <v>-45610.200000000012</v>
      </c>
      <c r="K47" s="17">
        <f t="shared" si="5"/>
        <v>90.947053895260581</v>
      </c>
      <c r="L47" s="17">
        <v>486160.5</v>
      </c>
      <c r="M47" s="17">
        <f t="shared" si="6"/>
        <v>63078.93968999997</v>
      </c>
      <c r="N47" s="17">
        <f t="shared" si="7"/>
        <v>114.90940414509694</v>
      </c>
      <c r="O47" s="17">
        <f t="shared" si="16"/>
        <v>-17655.600000000035</v>
      </c>
      <c r="P47" s="17">
        <f t="shared" si="17"/>
        <v>96.49562608261229</v>
      </c>
      <c r="Q47" s="17">
        <f t="shared" si="8"/>
        <v>27954.599999999977</v>
      </c>
      <c r="R47" s="17">
        <f t="shared" si="9"/>
        <v>106.10088172151428</v>
      </c>
      <c r="S47" s="17">
        <v>516521</v>
      </c>
      <c r="T47" s="17">
        <f t="shared" si="10"/>
        <v>93439.43968999997</v>
      </c>
      <c r="U47" s="17">
        <f t="shared" si="11"/>
        <v>122.08544367226384</v>
      </c>
      <c r="V47" s="17">
        <f t="shared" si="12"/>
        <v>12704.899999999965</v>
      </c>
      <c r="W47" s="17">
        <f t="shared" si="0"/>
        <v>102.52173362463009</v>
      </c>
      <c r="X47" s="17">
        <f t="shared" si="13"/>
        <v>30360.5</v>
      </c>
      <c r="Y47" s="17">
        <f t="shared" si="14"/>
        <v>106.24495408409362</v>
      </c>
    </row>
    <row r="48" spans="1:25" x14ac:dyDescent="0.25">
      <c r="A48" s="15" t="s">
        <v>103</v>
      </c>
      <c r="B48" s="16" t="s">
        <v>45</v>
      </c>
      <c r="C48" s="40">
        <v>3670334.5422399999</v>
      </c>
      <c r="D48" s="17">
        <v>4422473</v>
      </c>
      <c r="E48" s="17">
        <f t="shared" si="1"/>
        <v>752138.45776000014</v>
      </c>
      <c r="F48" s="18">
        <f t="shared" si="2"/>
        <v>120.4923679055417</v>
      </c>
      <c r="G48" s="17">
        <v>3994850.0999999996</v>
      </c>
      <c r="H48" s="17">
        <f t="shared" si="15"/>
        <v>324515.55775999976</v>
      </c>
      <c r="I48" s="17">
        <f t="shared" si="3"/>
        <v>108.84157980765285</v>
      </c>
      <c r="J48" s="17">
        <f t="shared" si="4"/>
        <v>-427622.90000000037</v>
      </c>
      <c r="K48" s="17">
        <f t="shared" si="5"/>
        <v>90.330683759968679</v>
      </c>
      <c r="L48" s="17">
        <v>4012649</v>
      </c>
      <c r="M48" s="17">
        <f t="shared" si="6"/>
        <v>342314.45776000014</v>
      </c>
      <c r="N48" s="17">
        <f t="shared" si="7"/>
        <v>109.32651925377587</v>
      </c>
      <c r="O48" s="17">
        <f t="shared" si="16"/>
        <v>-409824</v>
      </c>
      <c r="P48" s="17">
        <f t="shared" si="17"/>
        <v>90.733148625214895</v>
      </c>
      <c r="Q48" s="17">
        <f t="shared" si="8"/>
        <v>17798.900000000373</v>
      </c>
      <c r="R48" s="17">
        <f t="shared" si="9"/>
        <v>100.4455461295031</v>
      </c>
      <c r="S48" s="17">
        <v>3944716.1</v>
      </c>
      <c r="T48" s="17">
        <f t="shared" si="10"/>
        <v>274381.55776000023</v>
      </c>
      <c r="U48" s="17">
        <f t="shared" si="11"/>
        <v>107.47565527344398</v>
      </c>
      <c r="V48" s="17">
        <f t="shared" si="12"/>
        <v>-477756.89999999991</v>
      </c>
      <c r="W48" s="17">
        <f t="shared" si="0"/>
        <v>89.197064628772182</v>
      </c>
      <c r="X48" s="17">
        <f t="shared" si="13"/>
        <v>-67932.899999999907</v>
      </c>
      <c r="Y48" s="17">
        <f t="shared" si="14"/>
        <v>98.307031090932696</v>
      </c>
    </row>
    <row r="49" spans="1:25" ht="31.5" x14ac:dyDescent="0.25">
      <c r="A49" s="15" t="s">
        <v>104</v>
      </c>
      <c r="B49" s="16" t="s">
        <v>46</v>
      </c>
      <c r="C49" s="40">
        <v>66716.489909999989</v>
      </c>
      <c r="D49" s="17">
        <v>34415</v>
      </c>
      <c r="E49" s="17">
        <f t="shared" si="1"/>
        <v>-32301.489909999989</v>
      </c>
      <c r="F49" s="18">
        <f t="shared" si="2"/>
        <v>51.583948805498551</v>
      </c>
      <c r="G49" s="17">
        <v>45256</v>
      </c>
      <c r="H49" s="17">
        <f t="shared" si="15"/>
        <v>-21460.489909999989</v>
      </c>
      <c r="I49" s="17">
        <f t="shared" si="3"/>
        <v>67.833304871179507</v>
      </c>
      <c r="J49" s="17">
        <f t="shared" si="4"/>
        <v>10841</v>
      </c>
      <c r="K49" s="17">
        <f t="shared" si="5"/>
        <v>131.50079907017289</v>
      </c>
      <c r="L49" s="17">
        <v>46328.5</v>
      </c>
      <c r="M49" s="17">
        <f t="shared" si="6"/>
        <v>-20387.989909999989</v>
      </c>
      <c r="N49" s="17">
        <f t="shared" si="7"/>
        <v>69.44085347190294</v>
      </c>
      <c r="O49" s="17">
        <f t="shared" si="16"/>
        <v>11913.5</v>
      </c>
      <c r="P49" s="17">
        <f t="shared" si="17"/>
        <v>134.61717274444283</v>
      </c>
      <c r="Q49" s="17">
        <f t="shared" si="8"/>
        <v>1072.5</v>
      </c>
      <c r="R49" s="17">
        <f t="shared" si="9"/>
        <v>102.36985151140181</v>
      </c>
      <c r="S49" s="17">
        <v>48413.7</v>
      </c>
      <c r="T49" s="17">
        <f t="shared" si="10"/>
        <v>-18302.789909999992</v>
      </c>
      <c r="U49" s="17">
        <f t="shared" si="11"/>
        <v>72.566317660460982</v>
      </c>
      <c r="V49" s="17">
        <f t="shared" si="12"/>
        <v>13998.699999999997</v>
      </c>
      <c r="W49" s="17">
        <f t="shared" si="0"/>
        <v>140.67615865175068</v>
      </c>
      <c r="X49" s="17">
        <f t="shared" si="13"/>
        <v>2085.1999999999971</v>
      </c>
      <c r="Y49" s="17">
        <f t="shared" si="14"/>
        <v>104.50090117314394</v>
      </c>
    </row>
    <row r="50" spans="1:25" x14ac:dyDescent="0.25">
      <c r="A50" s="15" t="s">
        <v>105</v>
      </c>
      <c r="B50" s="16" t="s">
        <v>47</v>
      </c>
      <c r="C50" s="40">
        <v>141709.76481999998</v>
      </c>
      <c r="D50" s="17">
        <v>236340.4</v>
      </c>
      <c r="E50" s="17">
        <f t="shared" si="1"/>
        <v>94630.635180000012</v>
      </c>
      <c r="F50" s="18">
        <f t="shared" si="2"/>
        <v>166.77778013406487</v>
      </c>
      <c r="G50" s="17">
        <v>432141.8</v>
      </c>
      <c r="H50" s="17">
        <f t="shared" si="15"/>
        <v>290432.03518000001</v>
      </c>
      <c r="I50" s="17">
        <f t="shared" si="3"/>
        <v>304.94849846720678</v>
      </c>
      <c r="J50" s="17">
        <f t="shared" si="4"/>
        <v>195801.4</v>
      </c>
      <c r="K50" s="17">
        <f t="shared" si="5"/>
        <v>182.84719836303907</v>
      </c>
      <c r="L50" s="17">
        <v>271129.59999999998</v>
      </c>
      <c r="M50" s="17">
        <f t="shared" si="6"/>
        <v>129419.83517999999</v>
      </c>
      <c r="N50" s="17">
        <f t="shared" si="7"/>
        <v>191.32739394803832</v>
      </c>
      <c r="O50" s="17">
        <f t="shared" si="16"/>
        <v>34789.199999999983</v>
      </c>
      <c r="P50" s="17">
        <f t="shared" si="17"/>
        <v>114.7199547770927</v>
      </c>
      <c r="Q50" s="17">
        <f t="shared" si="8"/>
        <v>-161012.20000000001</v>
      </c>
      <c r="R50" s="17">
        <f t="shared" si="9"/>
        <v>62.740887366137684</v>
      </c>
      <c r="S50" s="17">
        <v>172698.7</v>
      </c>
      <c r="T50" s="17">
        <f t="shared" si="10"/>
        <v>30988.93518000003</v>
      </c>
      <c r="U50" s="17">
        <f t="shared" si="11"/>
        <v>121.86788978117508</v>
      </c>
      <c r="V50" s="17">
        <f t="shared" si="12"/>
        <v>-63641.699999999983</v>
      </c>
      <c r="W50" s="17">
        <f t="shared" si="0"/>
        <v>73.072018156861887</v>
      </c>
      <c r="X50" s="17">
        <f t="shared" si="13"/>
        <v>-98430.899999999965</v>
      </c>
      <c r="Y50" s="17">
        <f t="shared" si="14"/>
        <v>63.695996305825709</v>
      </c>
    </row>
    <row r="51" spans="1:25" x14ac:dyDescent="0.25">
      <c r="A51" s="15" t="s">
        <v>106</v>
      </c>
      <c r="B51" s="16" t="s">
        <v>48</v>
      </c>
      <c r="C51" s="40">
        <v>351803.20391000004</v>
      </c>
      <c r="D51" s="17">
        <v>424542.1</v>
      </c>
      <c r="E51" s="17">
        <f t="shared" si="1"/>
        <v>72738.896089999937</v>
      </c>
      <c r="F51" s="18">
        <f t="shared" si="2"/>
        <v>120.67601866087847</v>
      </c>
      <c r="G51" s="17">
        <v>443279.9</v>
      </c>
      <c r="H51" s="17">
        <f t="shared" si="15"/>
        <v>91476.696089999983</v>
      </c>
      <c r="I51" s="17">
        <f t="shared" si="3"/>
        <v>126.00223507725698</v>
      </c>
      <c r="J51" s="17">
        <f t="shared" si="4"/>
        <v>18737.800000000047</v>
      </c>
      <c r="K51" s="17">
        <f t="shared" si="5"/>
        <v>104.41364943547413</v>
      </c>
      <c r="L51" s="17">
        <v>153375.5</v>
      </c>
      <c r="M51" s="17">
        <f t="shared" si="6"/>
        <v>-198427.70391000004</v>
      </c>
      <c r="N51" s="17">
        <f t="shared" si="7"/>
        <v>43.596959406667949</v>
      </c>
      <c r="O51" s="17">
        <f t="shared" si="16"/>
        <v>-271166.59999999998</v>
      </c>
      <c r="P51" s="17">
        <f t="shared" si="17"/>
        <v>36.127276894329206</v>
      </c>
      <c r="Q51" s="17">
        <f t="shared" si="8"/>
        <v>-289904.40000000002</v>
      </c>
      <c r="R51" s="17">
        <f t="shared" si="9"/>
        <v>34.600147671933691</v>
      </c>
      <c r="S51" s="17">
        <v>153375.5</v>
      </c>
      <c r="T51" s="17">
        <f t="shared" si="10"/>
        <v>-198427.70391000004</v>
      </c>
      <c r="U51" s="17">
        <f t="shared" si="11"/>
        <v>43.596959406667949</v>
      </c>
      <c r="V51" s="17">
        <f t="shared" si="12"/>
        <v>-271166.59999999998</v>
      </c>
      <c r="W51" s="17">
        <f t="shared" si="0"/>
        <v>36.127276894329206</v>
      </c>
      <c r="X51" s="17">
        <f t="shared" si="13"/>
        <v>0</v>
      </c>
      <c r="Y51" s="17">
        <f t="shared" si="14"/>
        <v>100</v>
      </c>
    </row>
    <row r="52" spans="1:25" x14ac:dyDescent="0.25">
      <c r="A52" s="15" t="s">
        <v>107</v>
      </c>
      <c r="B52" s="16" t="s">
        <v>49</v>
      </c>
      <c r="C52" s="40">
        <v>708669.72080000001</v>
      </c>
      <c r="D52" s="17">
        <v>1343147.6589500001</v>
      </c>
      <c r="E52" s="17">
        <f t="shared" si="1"/>
        <v>634477.93815000006</v>
      </c>
      <c r="F52" s="18">
        <f t="shared" si="2"/>
        <v>189.53083778346752</v>
      </c>
      <c r="G52" s="17">
        <v>1328700.1000000001</v>
      </c>
      <c r="H52" s="17">
        <f t="shared" si="15"/>
        <v>620030.37920000008</v>
      </c>
      <c r="I52" s="17">
        <f t="shared" si="3"/>
        <v>187.4921505747505</v>
      </c>
      <c r="J52" s="17">
        <f t="shared" si="4"/>
        <v>-14447.558949999977</v>
      </c>
      <c r="K52" s="17">
        <f t="shared" si="5"/>
        <v>98.924350658415747</v>
      </c>
      <c r="L52" s="17">
        <v>1205308.6000000001</v>
      </c>
      <c r="M52" s="17">
        <f t="shared" si="6"/>
        <v>496638.87920000008</v>
      </c>
      <c r="N52" s="17">
        <f t="shared" si="7"/>
        <v>170.08044292330658</v>
      </c>
      <c r="O52" s="17">
        <f t="shared" si="16"/>
        <v>-137839.05894999998</v>
      </c>
      <c r="P52" s="17">
        <f t="shared" si="17"/>
        <v>89.737609410885241</v>
      </c>
      <c r="Q52" s="17">
        <f t="shared" si="8"/>
        <v>-123391.5</v>
      </c>
      <c r="R52" s="17">
        <f t="shared" si="9"/>
        <v>90.713367147334452</v>
      </c>
      <c r="S52" s="17">
        <v>1226991.6000000001</v>
      </c>
      <c r="T52" s="17">
        <f t="shared" si="10"/>
        <v>518321.87920000008</v>
      </c>
      <c r="U52" s="17">
        <f t="shared" si="11"/>
        <v>173.14011929490641</v>
      </c>
      <c r="V52" s="17">
        <f t="shared" si="12"/>
        <v>-116156.05894999998</v>
      </c>
      <c r="W52" s="17">
        <f t="shared" si="0"/>
        <v>91.351951650587353</v>
      </c>
      <c r="X52" s="17">
        <f t="shared" si="13"/>
        <v>21683</v>
      </c>
      <c r="Y52" s="17">
        <f t="shared" si="14"/>
        <v>101.79895837464363</v>
      </c>
    </row>
    <row r="53" spans="1:25" s="14" customFormat="1" x14ac:dyDescent="0.25">
      <c r="A53" s="19" t="s">
        <v>108</v>
      </c>
      <c r="B53" s="20" t="s">
        <v>50</v>
      </c>
      <c r="C53" s="41">
        <v>3115986.8185300003</v>
      </c>
      <c r="D53" s="12">
        <v>2940917.7</v>
      </c>
      <c r="E53" s="12">
        <f t="shared" si="1"/>
        <v>-175069.11853000009</v>
      </c>
      <c r="F53" s="13">
        <f t="shared" si="2"/>
        <v>94.381583468552961</v>
      </c>
      <c r="G53" s="12">
        <v>2867824.6</v>
      </c>
      <c r="H53" s="12">
        <f t="shared" si="15"/>
        <v>-248162.21853000019</v>
      </c>
      <c r="I53" s="12">
        <f t="shared" si="3"/>
        <v>92.035838628897878</v>
      </c>
      <c r="J53" s="12">
        <f t="shared" si="4"/>
        <v>-73093.100000000093</v>
      </c>
      <c r="K53" s="12">
        <f t="shared" si="5"/>
        <v>97.514615930938831</v>
      </c>
      <c r="L53" s="12">
        <v>3371613.6999999997</v>
      </c>
      <c r="M53" s="12">
        <f t="shared" si="6"/>
        <v>255626.88146999944</v>
      </c>
      <c r="N53" s="12">
        <f t="shared" si="7"/>
        <v>108.20372152891822</v>
      </c>
      <c r="O53" s="12">
        <f t="shared" si="16"/>
        <v>430695.99999999953</v>
      </c>
      <c r="P53" s="12">
        <f t="shared" si="17"/>
        <v>114.64495249221017</v>
      </c>
      <c r="Q53" s="12">
        <f t="shared" si="8"/>
        <v>503789.09999999963</v>
      </c>
      <c r="R53" s="12">
        <f t="shared" si="9"/>
        <v>117.56694255290228</v>
      </c>
      <c r="S53" s="12">
        <v>3102924</v>
      </c>
      <c r="T53" s="12">
        <f t="shared" si="10"/>
        <v>-13062.818530000281</v>
      </c>
      <c r="U53" s="12">
        <f t="shared" si="11"/>
        <v>99.580780687122328</v>
      </c>
      <c r="V53" s="12">
        <f t="shared" si="12"/>
        <v>162006.29999999981</v>
      </c>
      <c r="W53" s="12">
        <f t="shared" si="0"/>
        <v>105.50869886634364</v>
      </c>
      <c r="X53" s="12">
        <f t="shared" si="13"/>
        <v>-268689.69999999972</v>
      </c>
      <c r="Y53" s="12">
        <f t="shared" si="14"/>
        <v>92.030827849584313</v>
      </c>
    </row>
    <row r="54" spans="1:25" x14ac:dyDescent="0.25">
      <c r="A54" s="15" t="s">
        <v>109</v>
      </c>
      <c r="B54" s="16" t="s">
        <v>51</v>
      </c>
      <c r="C54" s="40">
        <v>2916682.8389699999</v>
      </c>
      <c r="D54" s="17">
        <v>2723263.6</v>
      </c>
      <c r="E54" s="17">
        <f t="shared" si="1"/>
        <v>-193419.23896999983</v>
      </c>
      <c r="F54" s="18">
        <f t="shared" si="2"/>
        <v>93.368520005476356</v>
      </c>
      <c r="G54" s="17">
        <v>2482639.8000000003</v>
      </c>
      <c r="H54" s="17">
        <f t="shared" si="15"/>
        <v>-434043.03896999964</v>
      </c>
      <c r="I54" s="17">
        <f t="shared" si="3"/>
        <v>85.11860689236687</v>
      </c>
      <c r="J54" s="17">
        <f t="shared" si="4"/>
        <v>-240623.79999999981</v>
      </c>
      <c r="K54" s="17">
        <f t="shared" si="5"/>
        <v>91.164138499115552</v>
      </c>
      <c r="L54" s="17">
        <v>2891732.3000000003</v>
      </c>
      <c r="M54" s="17">
        <f t="shared" si="6"/>
        <v>-24950.538969999645</v>
      </c>
      <c r="N54" s="17">
        <f t="shared" si="7"/>
        <v>99.144557692847727</v>
      </c>
      <c r="O54" s="17">
        <f t="shared" si="16"/>
        <v>168468.70000000019</v>
      </c>
      <c r="P54" s="17">
        <f t="shared" si="17"/>
        <v>106.1862795801332</v>
      </c>
      <c r="Q54" s="17">
        <f t="shared" si="8"/>
        <v>409092.5</v>
      </c>
      <c r="R54" s="17">
        <f t="shared" si="9"/>
        <v>116.47812542117467</v>
      </c>
      <c r="S54" s="17">
        <v>2810342.1</v>
      </c>
      <c r="T54" s="17">
        <f t="shared" si="10"/>
        <v>-106340.73896999983</v>
      </c>
      <c r="U54" s="17">
        <f t="shared" si="11"/>
        <v>96.354052022757713</v>
      </c>
      <c r="V54" s="17">
        <f t="shared" si="12"/>
        <v>87078.5</v>
      </c>
      <c r="W54" s="17">
        <f t="shared" si="0"/>
        <v>103.19757881682845</v>
      </c>
      <c r="X54" s="17">
        <f t="shared" si="13"/>
        <v>-81390.200000000186</v>
      </c>
      <c r="Y54" s="17">
        <f t="shared" si="14"/>
        <v>97.185417197850569</v>
      </c>
    </row>
    <row r="55" spans="1:25" x14ac:dyDescent="0.25">
      <c r="A55" s="15" t="s">
        <v>110</v>
      </c>
      <c r="B55" s="16" t="s">
        <v>52</v>
      </c>
      <c r="C55" s="40">
        <v>54388.327490000003</v>
      </c>
      <c r="D55" s="17">
        <v>35000</v>
      </c>
      <c r="E55" s="17">
        <f t="shared" si="1"/>
        <v>-19388.327490000003</v>
      </c>
      <c r="F55" s="18">
        <f t="shared" si="2"/>
        <v>64.352043196097924</v>
      </c>
      <c r="G55" s="17">
        <v>39200</v>
      </c>
      <c r="H55" s="17">
        <f t="shared" si="15"/>
        <v>-15188.327490000003</v>
      </c>
      <c r="I55" s="17">
        <f t="shared" si="3"/>
        <v>72.074288379629664</v>
      </c>
      <c r="J55" s="17">
        <f t="shared" si="4"/>
        <v>4200</v>
      </c>
      <c r="K55" s="17">
        <f t="shared" si="5"/>
        <v>112.00000000000001</v>
      </c>
      <c r="L55" s="17">
        <v>39200</v>
      </c>
      <c r="M55" s="17">
        <f t="shared" si="6"/>
        <v>-15188.327490000003</v>
      </c>
      <c r="N55" s="17">
        <f t="shared" si="7"/>
        <v>72.074288379629664</v>
      </c>
      <c r="O55" s="17">
        <f t="shared" si="16"/>
        <v>4200</v>
      </c>
      <c r="P55" s="17">
        <f t="shared" si="17"/>
        <v>112.00000000000001</v>
      </c>
      <c r="Q55" s="17">
        <f t="shared" si="8"/>
        <v>0</v>
      </c>
      <c r="R55" s="17">
        <f t="shared" si="9"/>
        <v>100</v>
      </c>
      <c r="S55" s="17">
        <v>39200</v>
      </c>
      <c r="T55" s="17">
        <f t="shared" si="10"/>
        <v>-15188.327490000003</v>
      </c>
      <c r="U55" s="17">
        <f t="shared" si="11"/>
        <v>72.074288379629664</v>
      </c>
      <c r="V55" s="17">
        <f t="shared" si="12"/>
        <v>4200</v>
      </c>
      <c r="W55" s="17">
        <f t="shared" si="0"/>
        <v>112.00000000000001</v>
      </c>
      <c r="X55" s="17">
        <f t="shared" si="13"/>
        <v>0</v>
      </c>
      <c r="Y55" s="17">
        <f t="shared" si="14"/>
        <v>100</v>
      </c>
    </row>
    <row r="56" spans="1:25" x14ac:dyDescent="0.25">
      <c r="A56" s="15" t="s">
        <v>111</v>
      </c>
      <c r="B56" s="16" t="s">
        <v>53</v>
      </c>
      <c r="C56" s="40">
        <v>144915.65206999998</v>
      </c>
      <c r="D56" s="17">
        <v>182654.1</v>
      </c>
      <c r="E56" s="17">
        <f t="shared" si="1"/>
        <v>37738.447930000024</v>
      </c>
      <c r="F56" s="18">
        <f t="shared" si="2"/>
        <v>126.04166450686145</v>
      </c>
      <c r="G56" s="17">
        <v>345984.8</v>
      </c>
      <c r="H56" s="17">
        <f t="shared" si="15"/>
        <v>201069.14793000001</v>
      </c>
      <c r="I56" s="17">
        <f t="shared" si="3"/>
        <v>238.74908959653004</v>
      </c>
      <c r="J56" s="17">
        <f t="shared" si="4"/>
        <v>163330.69999999998</v>
      </c>
      <c r="K56" s="17">
        <f t="shared" si="5"/>
        <v>189.42076854557328</v>
      </c>
      <c r="L56" s="17">
        <v>440681.39999999997</v>
      </c>
      <c r="M56" s="17">
        <f t="shared" si="6"/>
        <v>295765.74792999995</v>
      </c>
      <c r="N56" s="17">
        <f t="shared" si="7"/>
        <v>304.09510201640154</v>
      </c>
      <c r="O56" s="17">
        <f t="shared" si="16"/>
        <v>258027.29999999996</v>
      </c>
      <c r="P56" s="17">
        <f t="shared" si="17"/>
        <v>241.26553961832772</v>
      </c>
      <c r="Q56" s="17">
        <f t="shared" si="8"/>
        <v>94696.599999999977</v>
      </c>
      <c r="R56" s="17">
        <f t="shared" si="9"/>
        <v>127.37016192618866</v>
      </c>
      <c r="S56" s="17">
        <v>253381.9</v>
      </c>
      <c r="T56" s="17">
        <f t="shared" si="10"/>
        <v>108466.24793000001</v>
      </c>
      <c r="U56" s="17">
        <f t="shared" si="11"/>
        <v>174.84784864895514</v>
      </c>
      <c r="V56" s="17">
        <f t="shared" si="12"/>
        <v>70727.799999999988</v>
      </c>
      <c r="W56" s="17">
        <f t="shared" si="0"/>
        <v>138.7222624622168</v>
      </c>
      <c r="X56" s="17">
        <f t="shared" si="13"/>
        <v>-187299.49999999997</v>
      </c>
      <c r="Y56" s="17">
        <f t="shared" si="14"/>
        <v>57.497752344437501</v>
      </c>
    </row>
    <row r="57" spans="1:25" s="14" customFormat="1" x14ac:dyDescent="0.25">
      <c r="A57" s="19" t="s">
        <v>112</v>
      </c>
      <c r="B57" s="20" t="s">
        <v>54</v>
      </c>
      <c r="C57" s="41">
        <v>12629407.95503</v>
      </c>
      <c r="D57" s="12">
        <v>10461505.62043</v>
      </c>
      <c r="E57" s="12">
        <f t="shared" si="1"/>
        <v>-2167902.3345999997</v>
      </c>
      <c r="F57" s="13">
        <f t="shared" si="2"/>
        <v>82.834489610919775</v>
      </c>
      <c r="G57" s="12">
        <v>11437756.899999999</v>
      </c>
      <c r="H57" s="12">
        <f t="shared" si="15"/>
        <v>-1191651.0550300013</v>
      </c>
      <c r="I57" s="12">
        <f t="shared" si="3"/>
        <v>90.564474128374371</v>
      </c>
      <c r="J57" s="12">
        <f t="shared" si="4"/>
        <v>976251.27956999838</v>
      </c>
      <c r="K57" s="12">
        <f t="shared" si="5"/>
        <v>109.33184299651384</v>
      </c>
      <c r="L57" s="12">
        <v>8879750.8000000007</v>
      </c>
      <c r="M57" s="12">
        <f t="shared" si="6"/>
        <v>-3749657.1550299991</v>
      </c>
      <c r="N57" s="12">
        <f t="shared" si="7"/>
        <v>70.310111381455556</v>
      </c>
      <c r="O57" s="12">
        <f t="shared" si="16"/>
        <v>-1581754.8204299994</v>
      </c>
      <c r="P57" s="12">
        <f t="shared" si="17"/>
        <v>84.880237340397429</v>
      </c>
      <c r="Q57" s="12">
        <f t="shared" si="8"/>
        <v>-2558006.0999999978</v>
      </c>
      <c r="R57" s="12">
        <f t="shared" si="9"/>
        <v>77.63542167957776</v>
      </c>
      <c r="S57" s="12">
        <v>8873869.5</v>
      </c>
      <c r="T57" s="12">
        <f t="shared" si="10"/>
        <v>-3755538.4550299998</v>
      </c>
      <c r="U57" s="12">
        <f t="shared" si="11"/>
        <v>70.263543086085392</v>
      </c>
      <c r="V57" s="12">
        <f t="shared" si="12"/>
        <v>-1587636.1204300001</v>
      </c>
      <c r="W57" s="12">
        <f>IFERROR(S57/D57*100,"")</f>
        <v>84.824018855091495</v>
      </c>
      <c r="X57" s="12">
        <f t="shared" si="13"/>
        <v>-5881.3000000007451</v>
      </c>
      <c r="Y57" s="12">
        <f t="shared" si="14"/>
        <v>99.933767285451296</v>
      </c>
    </row>
    <row r="58" spans="1:25" x14ac:dyDescent="0.25">
      <c r="A58" s="15" t="s">
        <v>113</v>
      </c>
      <c r="B58" s="16" t="s">
        <v>55</v>
      </c>
      <c r="C58" s="40">
        <v>4081734.4643999999</v>
      </c>
      <c r="D58" s="17">
        <v>4316604.5999999996</v>
      </c>
      <c r="E58" s="17">
        <f t="shared" si="1"/>
        <v>234870.13559999969</v>
      </c>
      <c r="F58" s="18">
        <f t="shared" si="2"/>
        <v>105.75417479134141</v>
      </c>
      <c r="G58" s="17">
        <v>4622508</v>
      </c>
      <c r="H58" s="17">
        <f t="shared" si="15"/>
        <v>540773.53560000006</v>
      </c>
      <c r="I58" s="17">
        <f t="shared" si="3"/>
        <v>113.2486211515352</v>
      </c>
      <c r="J58" s="17">
        <f t="shared" si="4"/>
        <v>305903.40000000037</v>
      </c>
      <c r="K58" s="17">
        <f t="shared" si="5"/>
        <v>107.08666714574693</v>
      </c>
      <c r="L58" s="17">
        <v>4932039.1999999993</v>
      </c>
      <c r="M58" s="17">
        <f t="shared" si="6"/>
        <v>850304.73559999932</v>
      </c>
      <c r="N58" s="17">
        <f t="shared" si="7"/>
        <v>120.83194639475381</v>
      </c>
      <c r="O58" s="17">
        <f t="shared" si="16"/>
        <v>615434.59999999963</v>
      </c>
      <c r="P58" s="17">
        <f t="shared" si="17"/>
        <v>114.25737719873624</v>
      </c>
      <c r="Q58" s="17">
        <f t="shared" si="8"/>
        <v>309531.19999999925</v>
      </c>
      <c r="R58" s="17">
        <f t="shared" si="9"/>
        <v>106.69617445767534</v>
      </c>
      <c r="S58" s="17">
        <v>5229927.8999999994</v>
      </c>
      <c r="T58" s="17">
        <f t="shared" si="10"/>
        <v>1148193.4355999995</v>
      </c>
      <c r="U58" s="17">
        <f t="shared" si="11"/>
        <v>128.13003750278941</v>
      </c>
      <c r="V58" s="17">
        <f t="shared" si="12"/>
        <v>913323.29999999981</v>
      </c>
      <c r="W58" s="17">
        <f t="shared" ref="W58:W84" si="35">IFERROR(S58/D58*100,"")</f>
        <v>121.15837294896086</v>
      </c>
      <c r="X58" s="17">
        <f t="shared" si="13"/>
        <v>297888.70000000019</v>
      </c>
      <c r="Y58" s="17">
        <f t="shared" si="14"/>
        <v>106.0398688639782</v>
      </c>
    </row>
    <row r="59" spans="1:25" x14ac:dyDescent="0.25">
      <c r="A59" s="15" t="s">
        <v>114</v>
      </c>
      <c r="B59" s="16" t="s">
        <v>56</v>
      </c>
      <c r="C59" s="40">
        <v>1204977.7522400001</v>
      </c>
      <c r="D59" s="17">
        <v>1403370.6</v>
      </c>
      <c r="E59" s="17">
        <f t="shared" si="1"/>
        <v>198392.84776000003</v>
      </c>
      <c r="F59" s="18">
        <f t="shared" si="2"/>
        <v>116.46444072441973</v>
      </c>
      <c r="G59" s="17">
        <v>1682635.6</v>
      </c>
      <c r="H59" s="17">
        <f t="shared" si="15"/>
        <v>477657.84776000003</v>
      </c>
      <c r="I59" s="17">
        <f t="shared" si="3"/>
        <v>139.64038729113921</v>
      </c>
      <c r="J59" s="17">
        <f t="shared" si="4"/>
        <v>279265</v>
      </c>
      <c r="K59" s="17">
        <f t="shared" si="5"/>
        <v>119.89959031491753</v>
      </c>
      <c r="L59" s="17">
        <v>1820526.5</v>
      </c>
      <c r="M59" s="17">
        <f t="shared" si="6"/>
        <v>615548.74775999994</v>
      </c>
      <c r="N59" s="17">
        <f t="shared" si="7"/>
        <v>151.08382678565826</v>
      </c>
      <c r="O59" s="17">
        <f t="shared" si="16"/>
        <v>417155.89999999991</v>
      </c>
      <c r="P59" s="17">
        <f t="shared" si="17"/>
        <v>129.72528425492166</v>
      </c>
      <c r="Q59" s="17">
        <f t="shared" si="8"/>
        <v>137890.89999999991</v>
      </c>
      <c r="R59" s="17">
        <f t="shared" si="9"/>
        <v>108.19493537400491</v>
      </c>
      <c r="S59" s="17">
        <v>1849200.9</v>
      </c>
      <c r="T59" s="17">
        <f t="shared" si="10"/>
        <v>644223.14775999985</v>
      </c>
      <c r="U59" s="17">
        <f t="shared" si="11"/>
        <v>153.46348897831663</v>
      </c>
      <c r="V59" s="17">
        <f t="shared" si="12"/>
        <v>445830.29999999981</v>
      </c>
      <c r="W59" s="17">
        <f t="shared" si="35"/>
        <v>131.76853640798799</v>
      </c>
      <c r="X59" s="17">
        <f t="shared" si="13"/>
        <v>28674.399999999907</v>
      </c>
      <c r="Y59" s="17">
        <f t="shared" si="14"/>
        <v>101.57506084091608</v>
      </c>
    </row>
    <row r="60" spans="1:25" x14ac:dyDescent="0.25">
      <c r="A60" s="15" t="s">
        <v>115</v>
      </c>
      <c r="B60" s="16" t="s">
        <v>57</v>
      </c>
      <c r="C60" s="40">
        <v>73897.757200000007</v>
      </c>
      <c r="D60" s="17">
        <v>92259.8</v>
      </c>
      <c r="E60" s="17">
        <f t="shared" si="1"/>
        <v>18362.042799999996</v>
      </c>
      <c r="F60" s="18">
        <f t="shared" si="2"/>
        <v>124.84790269115231</v>
      </c>
      <c r="G60" s="17">
        <v>107344.6</v>
      </c>
      <c r="H60" s="17">
        <f t="shared" si="15"/>
        <v>33446.842799999999</v>
      </c>
      <c r="I60" s="17">
        <f t="shared" si="3"/>
        <v>145.26097146558595</v>
      </c>
      <c r="J60" s="17">
        <f t="shared" si="4"/>
        <v>15084.800000000003</v>
      </c>
      <c r="K60" s="17">
        <f t="shared" si="5"/>
        <v>116.35034977314062</v>
      </c>
      <c r="L60" s="17">
        <v>117339.6</v>
      </c>
      <c r="M60" s="17">
        <f t="shared" si="6"/>
        <v>43441.842799999999</v>
      </c>
      <c r="N60" s="17">
        <f t="shared" si="7"/>
        <v>158.78641578042368</v>
      </c>
      <c r="O60" s="17">
        <f t="shared" si="16"/>
        <v>25079.800000000003</v>
      </c>
      <c r="P60" s="17">
        <f t="shared" si="17"/>
        <v>127.1838872401631</v>
      </c>
      <c r="Q60" s="17">
        <f t="shared" si="8"/>
        <v>9995</v>
      </c>
      <c r="R60" s="17">
        <f t="shared" si="9"/>
        <v>109.31113442129366</v>
      </c>
      <c r="S60" s="17">
        <v>127119.8</v>
      </c>
      <c r="T60" s="17">
        <f t="shared" si="10"/>
        <v>53222.042799999996</v>
      </c>
      <c r="U60" s="17">
        <f t="shared" si="11"/>
        <v>172.02118821543883</v>
      </c>
      <c r="V60" s="17">
        <f t="shared" si="12"/>
        <v>34860</v>
      </c>
      <c r="W60" s="17">
        <f t="shared" si="35"/>
        <v>137.78460391199633</v>
      </c>
      <c r="X60" s="17">
        <f t="shared" si="13"/>
        <v>9780.1999999999971</v>
      </c>
      <c r="Y60" s="17">
        <f t="shared" si="14"/>
        <v>108.33495256503345</v>
      </c>
    </row>
    <row r="61" spans="1:25" x14ac:dyDescent="0.25">
      <c r="A61" s="15" t="s">
        <v>116</v>
      </c>
      <c r="B61" s="16" t="s">
        <v>58</v>
      </c>
      <c r="C61" s="40">
        <v>209290.13644999999</v>
      </c>
      <c r="D61" s="17">
        <v>259456.7</v>
      </c>
      <c r="E61" s="17">
        <f t="shared" si="1"/>
        <v>50166.563550000021</v>
      </c>
      <c r="F61" s="18">
        <f t="shared" si="2"/>
        <v>123.96986518377322</v>
      </c>
      <c r="G61" s="17">
        <v>276647.90000000002</v>
      </c>
      <c r="H61" s="17">
        <f t="shared" si="15"/>
        <v>67357.763550000032</v>
      </c>
      <c r="I61" s="17">
        <f t="shared" si="3"/>
        <v>132.18391687851567</v>
      </c>
      <c r="J61" s="17">
        <f t="shared" si="4"/>
        <v>17191.200000000012</v>
      </c>
      <c r="K61" s="17">
        <f t="shared" si="5"/>
        <v>106.62584546862732</v>
      </c>
      <c r="L61" s="17">
        <v>294005.30000000005</v>
      </c>
      <c r="M61" s="17">
        <f t="shared" si="6"/>
        <v>84715.163550000056</v>
      </c>
      <c r="N61" s="17">
        <f t="shared" si="7"/>
        <v>140.47737986459708</v>
      </c>
      <c r="O61" s="17">
        <f t="shared" si="16"/>
        <v>34548.600000000035</v>
      </c>
      <c r="P61" s="17">
        <f t="shared" si="17"/>
        <v>113.31574786852683</v>
      </c>
      <c r="Q61" s="17">
        <f t="shared" si="8"/>
        <v>17357.400000000023</v>
      </c>
      <c r="R61" s="17">
        <f t="shared" si="9"/>
        <v>106.2741846224027</v>
      </c>
      <c r="S61" s="17">
        <v>97133.7</v>
      </c>
      <c r="T61" s="17">
        <f t="shared" si="10"/>
        <v>-112156.43644999999</v>
      </c>
      <c r="U61" s="17">
        <f t="shared" si="11"/>
        <v>46.41102617045955</v>
      </c>
      <c r="V61" s="17">
        <f t="shared" si="12"/>
        <v>-162323</v>
      </c>
      <c r="W61" s="17">
        <f t="shared" si="35"/>
        <v>37.437345036763361</v>
      </c>
      <c r="X61" s="17">
        <f t="shared" si="13"/>
        <v>-196871.60000000003</v>
      </c>
      <c r="Y61" s="17">
        <f t="shared" si="14"/>
        <v>33.0380778849905</v>
      </c>
    </row>
    <row r="62" spans="1:25" x14ac:dyDescent="0.25">
      <c r="A62" s="15" t="s">
        <v>117</v>
      </c>
      <c r="B62" s="16" t="s">
        <v>59</v>
      </c>
      <c r="C62" s="40">
        <v>94382.45766</v>
      </c>
      <c r="D62" s="17">
        <v>102735.9</v>
      </c>
      <c r="E62" s="17">
        <f t="shared" si="1"/>
        <v>8353.4423399999941</v>
      </c>
      <c r="F62" s="18">
        <f t="shared" si="2"/>
        <v>108.85063024115365</v>
      </c>
      <c r="G62" s="17">
        <v>117126.1</v>
      </c>
      <c r="H62" s="17">
        <f t="shared" si="15"/>
        <v>22743.642340000006</v>
      </c>
      <c r="I62" s="17">
        <f t="shared" si="3"/>
        <v>124.09731946367712</v>
      </c>
      <c r="J62" s="17">
        <f t="shared" si="4"/>
        <v>14390.200000000012</v>
      </c>
      <c r="K62" s="17">
        <f t="shared" si="5"/>
        <v>114.00698295337853</v>
      </c>
      <c r="L62" s="17">
        <v>123817.60000000001</v>
      </c>
      <c r="M62" s="17">
        <f t="shared" si="6"/>
        <v>29435.142340000006</v>
      </c>
      <c r="N62" s="17">
        <f t="shared" si="7"/>
        <v>131.18709034472923</v>
      </c>
      <c r="O62" s="17">
        <f t="shared" si="16"/>
        <v>21081.700000000012</v>
      </c>
      <c r="P62" s="17">
        <f t="shared" si="17"/>
        <v>120.5202855087657</v>
      </c>
      <c r="Q62" s="17">
        <f t="shared" si="8"/>
        <v>6691.5</v>
      </c>
      <c r="R62" s="17">
        <f t="shared" si="9"/>
        <v>105.71307334573592</v>
      </c>
      <c r="S62" s="17">
        <v>129987.5</v>
      </c>
      <c r="T62" s="17">
        <f t="shared" si="10"/>
        <v>35605.04234</v>
      </c>
      <c r="U62" s="17">
        <f t="shared" si="11"/>
        <v>137.7242161549367</v>
      </c>
      <c r="V62" s="17">
        <f t="shared" si="12"/>
        <v>27251.600000000006</v>
      </c>
      <c r="W62" s="17">
        <f t="shared" si="35"/>
        <v>126.52587849038166</v>
      </c>
      <c r="X62" s="17">
        <f t="shared" si="13"/>
        <v>6169.8999999999942</v>
      </c>
      <c r="Y62" s="17">
        <f t="shared" si="14"/>
        <v>104.98305572067299</v>
      </c>
    </row>
    <row r="63" spans="1:25" ht="31.5" x14ac:dyDescent="0.25">
      <c r="A63" s="15" t="s">
        <v>145</v>
      </c>
      <c r="B63" s="16" t="s">
        <v>144</v>
      </c>
      <c r="C63" s="40">
        <v>249608.49</v>
      </c>
      <c r="D63" s="17">
        <v>308481.8</v>
      </c>
      <c r="E63" s="17">
        <f t="shared" si="1"/>
        <v>58873.31</v>
      </c>
      <c r="F63" s="18">
        <f t="shared" si="2"/>
        <v>123.58626102822063</v>
      </c>
      <c r="G63" s="17">
        <v>340149.4</v>
      </c>
      <c r="H63" s="17">
        <f t="shared" si="15"/>
        <v>90540.910000000033</v>
      </c>
      <c r="I63" s="17">
        <f t="shared" si="3"/>
        <v>136.27316923394716</v>
      </c>
      <c r="J63" s="17">
        <f t="shared" si="4"/>
        <v>31667.600000000035</v>
      </c>
      <c r="K63" s="17">
        <f t="shared" si="5"/>
        <v>110.26562993343532</v>
      </c>
      <c r="L63" s="17">
        <v>353087.7</v>
      </c>
      <c r="M63" s="17">
        <f t="shared" si="6"/>
        <v>103479.21000000002</v>
      </c>
      <c r="N63" s="17">
        <f t="shared" si="7"/>
        <v>141.45660670436331</v>
      </c>
      <c r="O63" s="17">
        <f t="shared" si="16"/>
        <v>44605.900000000023</v>
      </c>
      <c r="P63" s="17">
        <f t="shared" si="17"/>
        <v>114.45981578167658</v>
      </c>
      <c r="Q63" s="17">
        <f t="shared" si="8"/>
        <v>12938.299999999988</v>
      </c>
      <c r="R63" s="17">
        <f t="shared" si="9"/>
        <v>103.80371095759686</v>
      </c>
      <c r="S63" s="17">
        <v>365403.7</v>
      </c>
      <c r="T63" s="17">
        <f t="shared" si="10"/>
        <v>115795.21000000002</v>
      </c>
      <c r="U63" s="17">
        <f t="shared" si="11"/>
        <v>146.39073374467353</v>
      </c>
      <c r="V63" s="17">
        <f t="shared" si="12"/>
        <v>56921.900000000023</v>
      </c>
      <c r="W63" s="17">
        <f t="shared" si="35"/>
        <v>118.45227173855963</v>
      </c>
      <c r="X63" s="17">
        <f t="shared" si="13"/>
        <v>12316</v>
      </c>
      <c r="Y63" s="17">
        <f t="shared" si="14"/>
        <v>103.48808525473983</v>
      </c>
    </row>
    <row r="64" spans="1:25" x14ac:dyDescent="0.25">
      <c r="A64" s="15" t="s">
        <v>118</v>
      </c>
      <c r="B64" s="16" t="s">
        <v>60</v>
      </c>
      <c r="C64" s="40">
        <v>6715516.8970799996</v>
      </c>
      <c r="D64" s="17">
        <v>3978596.2204300002</v>
      </c>
      <c r="E64" s="17">
        <f t="shared" si="1"/>
        <v>-2736920.6766499993</v>
      </c>
      <c r="F64" s="18">
        <f t="shared" si="2"/>
        <v>59.244824805071218</v>
      </c>
      <c r="G64" s="17">
        <v>4291345.3</v>
      </c>
      <c r="H64" s="17">
        <f t="shared" si="15"/>
        <v>-2424171.5970799997</v>
      </c>
      <c r="I64" s="17">
        <f t="shared" si="3"/>
        <v>63.901935856433276</v>
      </c>
      <c r="J64" s="17">
        <f t="shared" si="4"/>
        <v>312749.07956999959</v>
      </c>
      <c r="K64" s="17">
        <f t="shared" si="5"/>
        <v>107.86078964143285</v>
      </c>
      <c r="L64" s="17">
        <v>1238934.8999999999</v>
      </c>
      <c r="M64" s="17">
        <f t="shared" si="6"/>
        <v>-5476581.9970800001</v>
      </c>
      <c r="N64" s="17">
        <f t="shared" si="7"/>
        <v>18.448838994638017</v>
      </c>
      <c r="O64" s="17">
        <f t="shared" si="16"/>
        <v>-2739661.3204300003</v>
      </c>
      <c r="P64" s="17">
        <f t="shared" si="17"/>
        <v>31.140000928923062</v>
      </c>
      <c r="Q64" s="17">
        <f t="shared" si="8"/>
        <v>-3052410.4</v>
      </c>
      <c r="R64" s="17">
        <f t="shared" si="9"/>
        <v>28.870547890890997</v>
      </c>
      <c r="S64" s="17">
        <v>1075096</v>
      </c>
      <c r="T64" s="17">
        <f t="shared" si="10"/>
        <v>-5640420.8970799996</v>
      </c>
      <c r="U64" s="17">
        <f t="shared" si="11"/>
        <v>16.009132528092763</v>
      </c>
      <c r="V64" s="17">
        <f t="shared" si="12"/>
        <v>-2903500.2204300002</v>
      </c>
      <c r="W64" s="17">
        <f t="shared" si="35"/>
        <v>27.021993196479873</v>
      </c>
      <c r="X64" s="17">
        <f t="shared" si="13"/>
        <v>-163838.89999999991</v>
      </c>
      <c r="Y64" s="17">
        <f t="shared" si="14"/>
        <v>86.775826558764308</v>
      </c>
    </row>
    <row r="65" spans="1:25" s="14" customFormat="1" x14ac:dyDescent="0.25">
      <c r="A65" s="19" t="s">
        <v>119</v>
      </c>
      <c r="B65" s="20" t="s">
        <v>61</v>
      </c>
      <c r="C65" s="41">
        <v>37377084.440239996</v>
      </c>
      <c r="D65" s="12">
        <v>66503750.125</v>
      </c>
      <c r="E65" s="12">
        <f t="shared" si="1"/>
        <v>29126665.684760004</v>
      </c>
      <c r="F65" s="13">
        <f t="shared" si="2"/>
        <v>177.92653204754077</v>
      </c>
      <c r="G65" s="12">
        <v>38302424.499999993</v>
      </c>
      <c r="H65" s="12">
        <f t="shared" si="15"/>
        <v>925340.05975999683</v>
      </c>
      <c r="I65" s="12">
        <f t="shared" si="3"/>
        <v>102.47568817530288</v>
      </c>
      <c r="J65" s="12">
        <f t="shared" si="4"/>
        <v>-28201325.625000007</v>
      </c>
      <c r="K65" s="12">
        <f t="shared" si="5"/>
        <v>57.594382915259686</v>
      </c>
      <c r="L65" s="12">
        <v>38884323.100000009</v>
      </c>
      <c r="M65" s="12">
        <f t="shared" si="6"/>
        <v>1507238.6597600132</v>
      </c>
      <c r="N65" s="12">
        <f t="shared" si="7"/>
        <v>104.03252068033784</v>
      </c>
      <c r="O65" s="12">
        <f t="shared" si="16"/>
        <v>-27619427.024999991</v>
      </c>
      <c r="P65" s="12">
        <f t="shared" si="17"/>
        <v>58.469369061012799</v>
      </c>
      <c r="Q65" s="12">
        <f t="shared" si="8"/>
        <v>581898.60000001639</v>
      </c>
      <c r="R65" s="12">
        <f t="shared" si="9"/>
        <v>101.51922132239962</v>
      </c>
      <c r="S65" s="12">
        <v>39226741.00000003</v>
      </c>
      <c r="T65" s="12">
        <f t="shared" si="10"/>
        <v>1849656.5597600341</v>
      </c>
      <c r="U65" s="12">
        <f t="shared" si="11"/>
        <v>104.94863788190152</v>
      </c>
      <c r="V65" s="12">
        <f t="shared" si="12"/>
        <v>-27277009.12499997</v>
      </c>
      <c r="W65" s="12">
        <f t="shared" si="35"/>
        <v>58.984254160509309</v>
      </c>
      <c r="X65" s="12">
        <f t="shared" si="13"/>
        <v>342417.90000002086</v>
      </c>
      <c r="Y65" s="12">
        <f t="shared" si="14"/>
        <v>100.8806065599224</v>
      </c>
    </row>
    <row r="66" spans="1:25" x14ac:dyDescent="0.25">
      <c r="A66" s="15" t="s">
        <v>136</v>
      </c>
      <c r="B66" s="16" t="s">
        <v>138</v>
      </c>
      <c r="C66" s="40">
        <v>104903.62413</v>
      </c>
      <c r="D66" s="17">
        <v>109186.7</v>
      </c>
      <c r="E66" s="17">
        <f t="shared" si="1"/>
        <v>4283.0758700000006</v>
      </c>
      <c r="F66" s="18">
        <f t="shared" si="2"/>
        <v>104.08286739902547</v>
      </c>
      <c r="G66" s="17">
        <v>115516.6</v>
      </c>
      <c r="H66" s="17">
        <f t="shared" si="15"/>
        <v>10612.975870000009</v>
      </c>
      <c r="I66" s="17">
        <f t="shared" si="3"/>
        <v>110.11688200290209</v>
      </c>
      <c r="J66" s="17">
        <f t="shared" si="4"/>
        <v>6329.9000000000087</v>
      </c>
      <c r="K66" s="17">
        <f t="shared" si="5"/>
        <v>105.79731780519057</v>
      </c>
      <c r="L66" s="17">
        <v>116377.9</v>
      </c>
      <c r="M66" s="17">
        <f t="shared" si="6"/>
        <v>11474.275869999998</v>
      </c>
      <c r="N66" s="17">
        <f t="shared" si="7"/>
        <v>110.93792132079317</v>
      </c>
      <c r="O66" s="17">
        <f t="shared" si="16"/>
        <v>7191.1999999999971</v>
      </c>
      <c r="P66" s="17">
        <f t="shared" si="17"/>
        <v>106.58615014466046</v>
      </c>
      <c r="Q66" s="17">
        <f t="shared" si="8"/>
        <v>861.29999999998836</v>
      </c>
      <c r="R66" s="17">
        <f t="shared" si="9"/>
        <v>100.74560712486343</v>
      </c>
      <c r="S66" s="17">
        <v>118308.4</v>
      </c>
      <c r="T66" s="17">
        <f t="shared" si="10"/>
        <v>13404.775869999998</v>
      </c>
      <c r="U66" s="17">
        <f t="shared" si="11"/>
        <v>112.77818186089392</v>
      </c>
      <c r="V66" s="17">
        <f t="shared" si="12"/>
        <v>9121.6999999999971</v>
      </c>
      <c r="W66" s="17">
        <f t="shared" si="35"/>
        <v>108.35422262967927</v>
      </c>
      <c r="X66" s="17">
        <f t="shared" si="13"/>
        <v>1930.5</v>
      </c>
      <c r="Y66" s="17">
        <f t="shared" si="14"/>
        <v>101.65882010244214</v>
      </c>
    </row>
    <row r="67" spans="1:25" x14ac:dyDescent="0.25">
      <c r="A67" s="15" t="s">
        <v>137</v>
      </c>
      <c r="B67" s="16" t="s">
        <v>139</v>
      </c>
      <c r="C67" s="40">
        <v>3015395.77024</v>
      </c>
      <c r="D67" s="17">
        <v>3670370.05</v>
      </c>
      <c r="E67" s="17">
        <f t="shared" si="1"/>
        <v>654974.27975999983</v>
      </c>
      <c r="F67" s="18">
        <f t="shared" si="2"/>
        <v>121.72100545554156</v>
      </c>
      <c r="G67" s="17">
        <v>3798598.7000000007</v>
      </c>
      <c r="H67" s="17">
        <f t="shared" si="15"/>
        <v>783202.92976000067</v>
      </c>
      <c r="I67" s="17">
        <f t="shared" si="3"/>
        <v>125.97347046413294</v>
      </c>
      <c r="J67" s="17">
        <f t="shared" si="4"/>
        <v>128228.65000000084</v>
      </c>
      <c r="K67" s="17">
        <f t="shared" si="5"/>
        <v>103.493616399796</v>
      </c>
      <c r="L67" s="17">
        <v>3817878.4999999986</v>
      </c>
      <c r="M67" s="17">
        <f t="shared" si="6"/>
        <v>802482.72975999862</v>
      </c>
      <c r="N67" s="17">
        <f t="shared" si="7"/>
        <v>126.6128492213189</v>
      </c>
      <c r="O67" s="17">
        <f t="shared" si="16"/>
        <v>147508.44999999879</v>
      </c>
      <c r="P67" s="17">
        <f t="shared" si="17"/>
        <v>104.01889858489879</v>
      </c>
      <c r="Q67" s="17">
        <f t="shared" si="8"/>
        <v>19279.799999997951</v>
      </c>
      <c r="R67" s="17">
        <f t="shared" si="9"/>
        <v>100.50755032375487</v>
      </c>
      <c r="S67" s="17">
        <v>3907924.4999999981</v>
      </c>
      <c r="T67" s="17">
        <f t="shared" si="10"/>
        <v>892528.72975999815</v>
      </c>
      <c r="U67" s="17">
        <f t="shared" si="11"/>
        <v>129.59905756215079</v>
      </c>
      <c r="V67" s="17">
        <f t="shared" si="12"/>
        <v>237554.44999999832</v>
      </c>
      <c r="W67" s="17">
        <f t="shared" si="35"/>
        <v>106.47222069611206</v>
      </c>
      <c r="X67" s="17">
        <f t="shared" si="13"/>
        <v>90045.999999999534</v>
      </c>
      <c r="Y67" s="17">
        <f t="shared" si="14"/>
        <v>102.3585349821897</v>
      </c>
    </row>
    <row r="68" spans="1:25" x14ac:dyDescent="0.25">
      <c r="A68" s="15" t="s">
        <v>120</v>
      </c>
      <c r="B68" s="16" t="s">
        <v>62</v>
      </c>
      <c r="C68" s="40">
        <v>22611374.081099998</v>
      </c>
      <c r="D68" s="17">
        <v>51915498.174999997</v>
      </c>
      <c r="E68" s="17">
        <f t="shared" si="1"/>
        <v>29304124.093899999</v>
      </c>
      <c r="F68" s="18">
        <f t="shared" si="2"/>
        <v>229.59904156551997</v>
      </c>
      <c r="G68" s="17">
        <v>24932869.199999999</v>
      </c>
      <c r="H68" s="17">
        <f t="shared" si="15"/>
        <v>2321495.118900001</v>
      </c>
      <c r="I68" s="17">
        <f t="shared" si="3"/>
        <v>110.2669351741894</v>
      </c>
      <c r="J68" s="17">
        <f t="shared" si="4"/>
        <v>-26982628.974999998</v>
      </c>
      <c r="K68" s="17">
        <f t="shared" si="5"/>
        <v>48.025869107438261</v>
      </c>
      <c r="L68" s="17">
        <v>26439411.899999999</v>
      </c>
      <c r="M68" s="17">
        <f t="shared" si="6"/>
        <v>3828037.8189000003</v>
      </c>
      <c r="N68" s="17">
        <f t="shared" si="7"/>
        <v>116.92970009328054</v>
      </c>
      <c r="O68" s="17">
        <f t="shared" si="16"/>
        <v>-25476086.274999999</v>
      </c>
      <c r="P68" s="17">
        <f t="shared" si="17"/>
        <v>50.927782318251822</v>
      </c>
      <c r="Q68" s="17">
        <f t="shared" si="8"/>
        <v>1506542.6999999993</v>
      </c>
      <c r="R68" s="17">
        <f t="shared" si="9"/>
        <v>106.04239603519036</v>
      </c>
      <c r="S68" s="17">
        <v>26629127.400000002</v>
      </c>
      <c r="T68" s="17">
        <f t="shared" si="10"/>
        <v>4017753.318900004</v>
      </c>
      <c r="U68" s="17">
        <f t="shared" si="11"/>
        <v>117.76872694463223</v>
      </c>
      <c r="V68" s="17">
        <f t="shared" si="12"/>
        <v>-25286370.774999995</v>
      </c>
      <c r="W68" s="17">
        <f t="shared" si="35"/>
        <v>51.293213657002532</v>
      </c>
      <c r="X68" s="17">
        <f t="shared" si="13"/>
        <v>189715.50000000373</v>
      </c>
      <c r="Y68" s="17">
        <f t="shared" si="14"/>
        <v>100.71754810854927</v>
      </c>
    </row>
    <row r="69" spans="1:25" x14ac:dyDescent="0.25">
      <c r="A69" s="15" t="s">
        <v>121</v>
      </c>
      <c r="B69" s="16" t="s">
        <v>63</v>
      </c>
      <c r="C69" s="40">
        <v>10856876.503450001</v>
      </c>
      <c r="D69" s="17">
        <v>9916109.0999999996</v>
      </c>
      <c r="E69" s="17">
        <f t="shared" si="1"/>
        <v>-940767.40345000103</v>
      </c>
      <c r="F69" s="18">
        <f t="shared" si="2"/>
        <v>91.334824494401758</v>
      </c>
      <c r="G69" s="17">
        <v>8498371</v>
      </c>
      <c r="H69" s="17">
        <f t="shared" si="15"/>
        <v>-2358505.5034500007</v>
      </c>
      <c r="I69" s="17">
        <f t="shared" si="3"/>
        <v>78.276390058406434</v>
      </c>
      <c r="J69" s="17">
        <f t="shared" si="4"/>
        <v>-1417738.0999999996</v>
      </c>
      <c r="K69" s="17">
        <f t="shared" si="5"/>
        <v>85.702677474575182</v>
      </c>
      <c r="L69" s="17">
        <v>7563766.8000000007</v>
      </c>
      <c r="M69" s="17">
        <f t="shared" si="6"/>
        <v>-3293109.7034499999</v>
      </c>
      <c r="N69" s="17">
        <f t="shared" si="7"/>
        <v>69.667982293032949</v>
      </c>
      <c r="O69" s="17">
        <f t="shared" si="16"/>
        <v>-2352342.2999999989</v>
      </c>
      <c r="P69" s="17">
        <f t="shared" si="17"/>
        <v>76.277567377712714</v>
      </c>
      <c r="Q69" s="17">
        <f t="shared" si="8"/>
        <v>-934604.19999999925</v>
      </c>
      <c r="R69" s="17">
        <f t="shared" si="9"/>
        <v>89.002548841419156</v>
      </c>
      <c r="S69" s="17">
        <v>7624492.6999999983</v>
      </c>
      <c r="T69" s="17">
        <f t="shared" si="10"/>
        <v>-3232383.8034500023</v>
      </c>
      <c r="U69" s="17">
        <f t="shared" si="11"/>
        <v>70.227313514869167</v>
      </c>
      <c r="V69" s="17">
        <f t="shared" si="12"/>
        <v>-2291616.4000000013</v>
      </c>
      <c r="W69" s="17">
        <f t="shared" si="35"/>
        <v>76.889963826638393</v>
      </c>
      <c r="X69" s="17">
        <f t="shared" si="13"/>
        <v>60725.899999997579</v>
      </c>
      <c r="Y69" s="17">
        <f t="shared" si="14"/>
        <v>100.80285262099828</v>
      </c>
    </row>
    <row r="70" spans="1:25" x14ac:dyDescent="0.25">
      <c r="A70" s="15" t="s">
        <v>122</v>
      </c>
      <c r="B70" s="16" t="s">
        <v>64</v>
      </c>
      <c r="C70" s="40">
        <v>788534.46132</v>
      </c>
      <c r="D70" s="17">
        <v>892586.1</v>
      </c>
      <c r="E70" s="17">
        <f t="shared" si="1"/>
        <v>104051.63867999997</v>
      </c>
      <c r="F70" s="18">
        <f t="shared" si="2"/>
        <v>113.19557277253531</v>
      </c>
      <c r="G70" s="17">
        <v>957069</v>
      </c>
      <c r="H70" s="17">
        <f t="shared" si="15"/>
        <v>168534.53868</v>
      </c>
      <c r="I70" s="17">
        <f t="shared" si="3"/>
        <v>121.37313547436781</v>
      </c>
      <c r="J70" s="17">
        <f t="shared" si="4"/>
        <v>64482.900000000023</v>
      </c>
      <c r="K70" s="17">
        <f t="shared" si="5"/>
        <v>107.22427785958129</v>
      </c>
      <c r="L70" s="17">
        <v>946888</v>
      </c>
      <c r="M70" s="17">
        <f t="shared" si="6"/>
        <v>158353.53868</v>
      </c>
      <c r="N70" s="17">
        <f t="shared" si="7"/>
        <v>120.08200610724325</v>
      </c>
      <c r="O70" s="17">
        <f t="shared" si="16"/>
        <v>54301.900000000023</v>
      </c>
      <c r="P70" s="17">
        <f t="shared" si="17"/>
        <v>106.08365960437878</v>
      </c>
      <c r="Q70" s="17">
        <f t="shared" si="8"/>
        <v>-10181</v>
      </c>
      <c r="R70" s="17">
        <f t="shared" si="9"/>
        <v>98.93623134800103</v>
      </c>
      <c r="S70" s="17">
        <v>946888</v>
      </c>
      <c r="T70" s="17">
        <f t="shared" si="10"/>
        <v>158353.53868</v>
      </c>
      <c r="U70" s="17">
        <f t="shared" si="11"/>
        <v>120.08200610724325</v>
      </c>
      <c r="V70" s="17">
        <f t="shared" si="12"/>
        <v>54301.900000000023</v>
      </c>
      <c r="W70" s="17">
        <f t="shared" si="35"/>
        <v>106.08365960437878</v>
      </c>
      <c r="X70" s="17">
        <f t="shared" si="13"/>
        <v>0</v>
      </c>
      <c r="Y70" s="17">
        <f t="shared" si="14"/>
        <v>100</v>
      </c>
    </row>
    <row r="71" spans="1:25" s="14" customFormat="1" x14ac:dyDescent="0.25">
      <c r="A71" s="19" t="s">
        <v>123</v>
      </c>
      <c r="B71" s="20" t="s">
        <v>65</v>
      </c>
      <c r="C71" s="41">
        <v>1991700.6532999999</v>
      </c>
      <c r="D71" s="12">
        <v>2624774</v>
      </c>
      <c r="E71" s="12">
        <f t="shared" ref="E71:E84" si="36">D71-C71</f>
        <v>633073.34670000011</v>
      </c>
      <c r="F71" s="13">
        <f t="shared" ref="F71:F84" si="37">IFERROR(D71/C71*100,"")</f>
        <v>131.78556705552495</v>
      </c>
      <c r="G71" s="12">
        <v>2640495.6</v>
      </c>
      <c r="H71" s="12">
        <f t="shared" ref="H71:H84" si="38">G71-C71</f>
        <v>648794.9467000002</v>
      </c>
      <c r="I71" s="12">
        <f t="shared" ref="I71:I84" si="39">IFERROR(G71/C71*100,"")</f>
        <v>132.57492262328819</v>
      </c>
      <c r="J71" s="12">
        <f t="shared" ref="J71:J84" si="40">G71-D71</f>
        <v>15721.600000000093</v>
      </c>
      <c r="K71" s="12">
        <f t="shared" ref="K71:K84" si="41">IFERROR(G71/D71*100,"")</f>
        <v>100.5989696636739</v>
      </c>
      <c r="L71" s="12">
        <v>1936742</v>
      </c>
      <c r="M71" s="12">
        <f t="shared" ref="M71:M84" si="42">L71-C71</f>
        <v>-54958.653299999889</v>
      </c>
      <c r="N71" s="12">
        <f t="shared" ref="N71:N84" si="43">IFERROR(L71/C71*100,"")</f>
        <v>97.240616796056173</v>
      </c>
      <c r="O71" s="12">
        <f t="shared" ref="O71:O84" si="44">L71-D71</f>
        <v>-688032</v>
      </c>
      <c r="P71" s="12">
        <f t="shared" si="17"/>
        <v>73.787000328409221</v>
      </c>
      <c r="Q71" s="12">
        <f t="shared" ref="Q71:Q84" si="45">L71-G71</f>
        <v>-703753.60000000009</v>
      </c>
      <c r="R71" s="12">
        <f t="shared" ref="R71:R84" si="46">IFERROR(L71/G71*100,"")</f>
        <v>73.347670035882658</v>
      </c>
      <c r="S71" s="12">
        <v>1955537.9</v>
      </c>
      <c r="T71" s="12">
        <f t="shared" ref="T71:T84" si="47">S71-C71</f>
        <v>-36162.753299999982</v>
      </c>
      <c r="U71" s="12">
        <f t="shared" ref="U71:U84" si="48">IFERROR(S71/C71*100,"")</f>
        <v>98.184327888827923</v>
      </c>
      <c r="V71" s="12">
        <f t="shared" ref="V71:V84" si="49">S71-D71</f>
        <v>-669236.10000000009</v>
      </c>
      <c r="W71" s="12">
        <f t="shared" si="35"/>
        <v>74.503096266573806</v>
      </c>
      <c r="X71" s="12">
        <f t="shared" ref="X71:X84" si="50">S71-L71</f>
        <v>18795.899999999907</v>
      </c>
      <c r="Y71" s="12">
        <f t="shared" ref="Y71:Y84" si="51">IFERROR(S71/L71*100,"")</f>
        <v>100.97049064872863</v>
      </c>
    </row>
    <row r="72" spans="1:25" x14ac:dyDescent="0.25">
      <c r="A72" s="15" t="s">
        <v>124</v>
      </c>
      <c r="B72" s="16" t="s">
        <v>66</v>
      </c>
      <c r="C72" s="40">
        <v>2415</v>
      </c>
      <c r="D72" s="17">
        <v>7385.1</v>
      </c>
      <c r="E72" s="17">
        <f t="shared" si="36"/>
        <v>4970.1000000000004</v>
      </c>
      <c r="F72" s="18">
        <f t="shared" si="37"/>
        <v>305.80124223602485</v>
      </c>
      <c r="G72" s="17">
        <v>13764.4</v>
      </c>
      <c r="H72" s="17">
        <f t="shared" si="38"/>
        <v>11349.4</v>
      </c>
      <c r="I72" s="17">
        <f t="shared" si="39"/>
        <v>569.95445134575573</v>
      </c>
      <c r="J72" s="17">
        <f t="shared" si="40"/>
        <v>6379.2999999999993</v>
      </c>
      <c r="K72" s="17">
        <f t="shared" si="41"/>
        <v>186.38068543418504</v>
      </c>
      <c r="L72" s="17">
        <v>14757.8</v>
      </c>
      <c r="M72" s="17">
        <f t="shared" si="42"/>
        <v>12342.8</v>
      </c>
      <c r="N72" s="17">
        <f t="shared" si="43"/>
        <v>611.08902691511378</v>
      </c>
      <c r="O72" s="17">
        <f t="shared" si="44"/>
        <v>7372.6999999999989</v>
      </c>
      <c r="P72" s="17">
        <f t="shared" ref="P72:P84" si="52">IFERROR(L72/D72*100,"")</f>
        <v>199.83209435214147</v>
      </c>
      <c r="Q72" s="17">
        <f t="shared" si="45"/>
        <v>993.39999999999964</v>
      </c>
      <c r="R72" s="17">
        <f t="shared" si="46"/>
        <v>107.2171689285403</v>
      </c>
      <c r="S72" s="17">
        <v>15694.4</v>
      </c>
      <c r="T72" s="17">
        <f t="shared" si="47"/>
        <v>13279.4</v>
      </c>
      <c r="U72" s="17">
        <f t="shared" si="48"/>
        <v>649.87163561076602</v>
      </c>
      <c r="V72" s="17">
        <f t="shared" si="49"/>
        <v>8309.2999999999993</v>
      </c>
      <c r="W72" s="17">
        <f t="shared" si="35"/>
        <v>212.51438707668143</v>
      </c>
      <c r="X72" s="17">
        <f t="shared" si="50"/>
        <v>936.60000000000036</v>
      </c>
      <c r="Y72" s="17">
        <f t="shared" si="51"/>
        <v>106.3464744067544</v>
      </c>
    </row>
    <row r="73" spans="1:25" x14ac:dyDescent="0.25">
      <c r="A73" s="15" t="s">
        <v>125</v>
      </c>
      <c r="B73" s="16" t="s">
        <v>67</v>
      </c>
      <c r="C73" s="40">
        <v>366377.36304999999</v>
      </c>
      <c r="D73" s="17">
        <v>688169.3</v>
      </c>
      <c r="E73" s="17">
        <f t="shared" si="36"/>
        <v>321791.93695000006</v>
      </c>
      <c r="F73" s="18">
        <f t="shared" si="37"/>
        <v>187.83073666756118</v>
      </c>
      <c r="G73" s="17">
        <v>748325.8</v>
      </c>
      <c r="H73" s="17">
        <f t="shared" si="38"/>
        <v>381948.43695000006</v>
      </c>
      <c r="I73" s="17">
        <f t="shared" si="39"/>
        <v>204.25000981784868</v>
      </c>
      <c r="J73" s="17">
        <f t="shared" si="40"/>
        <v>60156.5</v>
      </c>
      <c r="K73" s="17">
        <f t="shared" si="41"/>
        <v>108.74152624942728</v>
      </c>
      <c r="L73" s="17">
        <v>396154.3</v>
      </c>
      <c r="M73" s="17">
        <f t="shared" si="42"/>
        <v>29776.936950000003</v>
      </c>
      <c r="N73" s="17">
        <f t="shared" si="43"/>
        <v>108.12739539968148</v>
      </c>
      <c r="O73" s="17">
        <f t="shared" si="44"/>
        <v>-292015.00000000006</v>
      </c>
      <c r="P73" s="17">
        <f t="shared" si="52"/>
        <v>57.566401174827178</v>
      </c>
      <c r="Q73" s="17">
        <f t="shared" si="45"/>
        <v>-352171.50000000006</v>
      </c>
      <c r="R73" s="17">
        <f t="shared" si="46"/>
        <v>52.93874673304061</v>
      </c>
      <c r="S73" s="17">
        <v>406154.3</v>
      </c>
      <c r="T73" s="17">
        <f t="shared" si="47"/>
        <v>39776.936950000003</v>
      </c>
      <c r="U73" s="17">
        <f t="shared" si="48"/>
        <v>110.8568216712045</v>
      </c>
      <c r="V73" s="17">
        <f t="shared" si="49"/>
        <v>-282015.00000000006</v>
      </c>
      <c r="W73" s="17">
        <f t="shared" si="35"/>
        <v>59.019531966915693</v>
      </c>
      <c r="X73" s="17">
        <f t="shared" si="50"/>
        <v>10000</v>
      </c>
      <c r="Y73" s="17">
        <f t="shared" si="51"/>
        <v>102.52426895277927</v>
      </c>
    </row>
    <row r="74" spans="1:25" x14ac:dyDescent="0.25">
      <c r="A74" s="15" t="s">
        <v>126</v>
      </c>
      <c r="B74" s="16" t="s">
        <v>68</v>
      </c>
      <c r="C74" s="40">
        <v>1568616.4646400001</v>
      </c>
      <c r="D74" s="17">
        <v>1869399.9000000001</v>
      </c>
      <c r="E74" s="17">
        <f t="shared" si="36"/>
        <v>300783.43536</v>
      </c>
      <c r="F74" s="18">
        <f t="shared" si="37"/>
        <v>119.17507830246001</v>
      </c>
      <c r="G74" s="17">
        <v>1816287.7</v>
      </c>
      <c r="H74" s="17">
        <f t="shared" si="38"/>
        <v>247671.23535999982</v>
      </c>
      <c r="I74" s="17">
        <f t="shared" si="39"/>
        <v>115.78915183813533</v>
      </c>
      <c r="J74" s="17">
        <f t="shared" si="40"/>
        <v>-53112.200000000186</v>
      </c>
      <c r="K74" s="17">
        <f t="shared" si="41"/>
        <v>97.158863654587762</v>
      </c>
      <c r="L74" s="17">
        <v>1463712.2</v>
      </c>
      <c r="M74" s="17">
        <f t="shared" si="42"/>
        <v>-104904.26464000018</v>
      </c>
      <c r="N74" s="17">
        <f t="shared" si="43"/>
        <v>93.312306289984278</v>
      </c>
      <c r="O74" s="17">
        <f t="shared" si="44"/>
        <v>-405687.70000000019</v>
      </c>
      <c r="P74" s="17">
        <f t="shared" si="52"/>
        <v>78.298506381646845</v>
      </c>
      <c r="Q74" s="17">
        <f t="shared" si="45"/>
        <v>-352575.5</v>
      </c>
      <c r="R74" s="17">
        <f t="shared" si="46"/>
        <v>80.588124887923868</v>
      </c>
      <c r="S74" s="17">
        <v>1471571.5</v>
      </c>
      <c r="T74" s="17">
        <f t="shared" si="47"/>
        <v>-97044.964640000137</v>
      </c>
      <c r="U74" s="17">
        <f t="shared" si="48"/>
        <v>93.813340174121393</v>
      </c>
      <c r="V74" s="17">
        <f t="shared" si="49"/>
        <v>-397828.40000000014</v>
      </c>
      <c r="W74" s="17">
        <f t="shared" si="35"/>
        <v>78.718924720173561</v>
      </c>
      <c r="X74" s="17">
        <f t="shared" si="50"/>
        <v>7859.3000000000466</v>
      </c>
      <c r="Y74" s="17">
        <f t="shared" si="51"/>
        <v>100.5369429864696</v>
      </c>
    </row>
    <row r="75" spans="1:25" x14ac:dyDescent="0.25">
      <c r="A75" s="15" t="s">
        <v>127</v>
      </c>
      <c r="B75" s="16" t="s">
        <v>69</v>
      </c>
      <c r="C75" s="40">
        <v>54291.82561</v>
      </c>
      <c r="D75" s="17">
        <v>59819.7</v>
      </c>
      <c r="E75" s="17">
        <f t="shared" si="36"/>
        <v>5527.8743899999972</v>
      </c>
      <c r="F75" s="18">
        <f t="shared" si="37"/>
        <v>110.18178027334895</v>
      </c>
      <c r="G75" s="17">
        <v>62117.7</v>
      </c>
      <c r="H75" s="17">
        <f t="shared" si="38"/>
        <v>7825.8743899999972</v>
      </c>
      <c r="I75" s="17">
        <f t="shared" si="39"/>
        <v>114.41446166540135</v>
      </c>
      <c r="J75" s="17">
        <f t="shared" si="40"/>
        <v>2298</v>
      </c>
      <c r="K75" s="17">
        <f t="shared" si="41"/>
        <v>103.84154383923692</v>
      </c>
      <c r="L75" s="17">
        <v>62117.7</v>
      </c>
      <c r="M75" s="17">
        <f t="shared" si="42"/>
        <v>7825.8743899999972</v>
      </c>
      <c r="N75" s="17">
        <f t="shared" si="43"/>
        <v>114.41446166540135</v>
      </c>
      <c r="O75" s="17">
        <f t="shared" si="44"/>
        <v>2298</v>
      </c>
      <c r="P75" s="17">
        <f t="shared" si="52"/>
        <v>103.84154383923692</v>
      </c>
      <c r="Q75" s="17">
        <f t="shared" si="45"/>
        <v>0</v>
      </c>
      <c r="R75" s="17">
        <f t="shared" si="46"/>
        <v>100</v>
      </c>
      <c r="S75" s="17">
        <v>62117.7</v>
      </c>
      <c r="T75" s="17">
        <f t="shared" si="47"/>
        <v>7825.8743899999972</v>
      </c>
      <c r="U75" s="17">
        <f t="shared" si="48"/>
        <v>114.41446166540135</v>
      </c>
      <c r="V75" s="17">
        <f t="shared" si="49"/>
        <v>2298</v>
      </c>
      <c r="W75" s="17">
        <f t="shared" si="35"/>
        <v>103.84154383923692</v>
      </c>
      <c r="X75" s="17">
        <f t="shared" si="50"/>
        <v>0</v>
      </c>
      <c r="Y75" s="17">
        <f t="shared" si="51"/>
        <v>100</v>
      </c>
    </row>
    <row r="76" spans="1:25" s="14" customFormat="1" ht="31.5" x14ac:dyDescent="0.25">
      <c r="A76" s="10" t="s">
        <v>128</v>
      </c>
      <c r="B76" s="30" t="s">
        <v>180</v>
      </c>
      <c r="C76" s="33">
        <v>504307.96825999999</v>
      </c>
      <c r="D76" s="33">
        <v>569279.80000000005</v>
      </c>
      <c r="E76" s="12">
        <f t="shared" si="36"/>
        <v>64971.831740000052</v>
      </c>
      <c r="F76" s="13">
        <f t="shared" si="37"/>
        <v>112.88336410074396</v>
      </c>
      <c r="G76" s="33">
        <v>884573</v>
      </c>
      <c r="H76" s="33">
        <f t="shared" si="38"/>
        <v>380265.03174000001</v>
      </c>
      <c r="I76" s="33">
        <f t="shared" si="39"/>
        <v>175.40333599169929</v>
      </c>
      <c r="J76" s="33">
        <f t="shared" si="40"/>
        <v>315293.19999999995</v>
      </c>
      <c r="K76" s="33">
        <f t="shared" si="41"/>
        <v>155.38457538806048</v>
      </c>
      <c r="L76" s="33">
        <v>981705.4</v>
      </c>
      <c r="M76" s="33">
        <f t="shared" si="42"/>
        <v>477397.43174000003</v>
      </c>
      <c r="N76" s="33">
        <f t="shared" si="43"/>
        <v>194.66386846655453</v>
      </c>
      <c r="O76" s="33">
        <f t="shared" si="44"/>
        <v>412425.6</v>
      </c>
      <c r="P76" s="33">
        <f t="shared" si="52"/>
        <v>172.44690572193147</v>
      </c>
      <c r="Q76" s="33">
        <f t="shared" si="45"/>
        <v>97132.400000000023</v>
      </c>
      <c r="R76" s="33">
        <f t="shared" si="46"/>
        <v>110.98071046708414</v>
      </c>
      <c r="S76" s="33">
        <v>973747.7</v>
      </c>
      <c r="T76" s="33">
        <f t="shared" si="47"/>
        <v>469439.73173999996</v>
      </c>
      <c r="U76" s="33">
        <f t="shared" si="48"/>
        <v>193.0859239364579</v>
      </c>
      <c r="V76" s="33">
        <f t="shared" si="49"/>
        <v>404467.89999999991</v>
      </c>
      <c r="W76" s="33">
        <f t="shared" si="35"/>
        <v>171.04905180194342</v>
      </c>
      <c r="X76" s="33">
        <f t="shared" si="50"/>
        <v>-7957.7000000000698</v>
      </c>
      <c r="Y76" s="33">
        <f t="shared" si="51"/>
        <v>99.189400404642768</v>
      </c>
    </row>
    <row r="77" spans="1:25" ht="18" customHeight="1" x14ac:dyDescent="0.25">
      <c r="A77" s="21" t="s">
        <v>129</v>
      </c>
      <c r="B77" s="22" t="s">
        <v>181</v>
      </c>
      <c r="C77" s="34">
        <v>470134.44396</v>
      </c>
      <c r="D77" s="34">
        <v>537771.4</v>
      </c>
      <c r="E77" s="17">
        <f t="shared" si="36"/>
        <v>67636.956040000019</v>
      </c>
      <c r="F77" s="18">
        <f t="shared" si="37"/>
        <v>114.38672637347855</v>
      </c>
      <c r="G77" s="34">
        <v>855729.8</v>
      </c>
      <c r="H77" s="34">
        <f t="shared" si="38"/>
        <v>385595.35604000004</v>
      </c>
      <c r="I77" s="34">
        <f t="shared" si="39"/>
        <v>182.01810375604117</v>
      </c>
      <c r="J77" s="34">
        <f t="shared" si="40"/>
        <v>317958.40000000002</v>
      </c>
      <c r="K77" s="34">
        <f t="shared" si="41"/>
        <v>159.12519706328749</v>
      </c>
      <c r="L77" s="34">
        <v>955527.4</v>
      </c>
      <c r="M77" s="34">
        <f t="shared" si="42"/>
        <v>485392.95604000002</v>
      </c>
      <c r="N77" s="34">
        <f t="shared" si="43"/>
        <v>203.24556353528914</v>
      </c>
      <c r="O77" s="34">
        <f t="shared" si="44"/>
        <v>417756</v>
      </c>
      <c r="P77" s="34">
        <f t="shared" si="52"/>
        <v>177.68282210619606</v>
      </c>
      <c r="Q77" s="34">
        <f t="shared" si="45"/>
        <v>99797.599999999977</v>
      </c>
      <c r="R77" s="34">
        <f t="shared" si="46"/>
        <v>111.66227937837388</v>
      </c>
      <c r="S77" s="34">
        <v>950234.8</v>
      </c>
      <c r="T77" s="34">
        <f t="shared" si="47"/>
        <v>480100.35604000004</v>
      </c>
      <c r="U77" s="34">
        <f t="shared" si="48"/>
        <v>202.1198004545372</v>
      </c>
      <c r="V77" s="34">
        <f t="shared" si="49"/>
        <v>412463.4</v>
      </c>
      <c r="W77" s="34">
        <f t="shared" si="35"/>
        <v>176.69864927736953</v>
      </c>
      <c r="X77" s="34">
        <f t="shared" si="50"/>
        <v>-5292.5999999999767</v>
      </c>
      <c r="Y77" s="34">
        <f t="shared" si="51"/>
        <v>99.446106935290402</v>
      </c>
    </row>
    <row r="78" spans="1:25" x14ac:dyDescent="0.25">
      <c r="A78" s="21" t="s">
        <v>130</v>
      </c>
      <c r="B78" s="22" t="s">
        <v>182</v>
      </c>
      <c r="C78" s="34">
        <v>34173.524299999997</v>
      </c>
      <c r="D78" s="34">
        <v>31508.400000000001</v>
      </c>
      <c r="E78" s="17">
        <f t="shared" si="36"/>
        <v>-2665.1242999999959</v>
      </c>
      <c r="F78" s="18">
        <f t="shared" si="37"/>
        <v>92.201201501479332</v>
      </c>
      <c r="G78" s="34">
        <v>28843.200000000001</v>
      </c>
      <c r="H78" s="34">
        <f t="shared" si="38"/>
        <v>-5330.3242999999966</v>
      </c>
      <c r="I78" s="34">
        <f t="shared" si="39"/>
        <v>84.40218148644388</v>
      </c>
      <c r="J78" s="34">
        <f t="shared" si="40"/>
        <v>-2665.2000000000007</v>
      </c>
      <c r="K78" s="34">
        <f t="shared" si="41"/>
        <v>91.541303271508539</v>
      </c>
      <c r="L78" s="34">
        <v>26178</v>
      </c>
      <c r="M78" s="34">
        <f t="shared" si="42"/>
        <v>-7995.5242999999973</v>
      </c>
      <c r="N78" s="34">
        <f t="shared" si="43"/>
        <v>76.603161471408441</v>
      </c>
      <c r="O78" s="34">
        <f t="shared" si="44"/>
        <v>-5330.4000000000015</v>
      </c>
      <c r="P78" s="34">
        <f t="shared" si="52"/>
        <v>83.082606543017107</v>
      </c>
      <c r="Q78" s="34">
        <f t="shared" si="45"/>
        <v>-2665.2000000000007</v>
      </c>
      <c r="R78" s="34">
        <f t="shared" si="46"/>
        <v>90.75969379264437</v>
      </c>
      <c r="S78" s="34">
        <v>23512.9</v>
      </c>
      <c r="T78" s="34">
        <f t="shared" si="47"/>
        <v>-10660.624299999996</v>
      </c>
      <c r="U78" s="34">
        <f t="shared" si="48"/>
        <v>68.804434080566878</v>
      </c>
      <c r="V78" s="34">
        <f t="shared" si="49"/>
        <v>-7995.5</v>
      </c>
      <c r="W78" s="34">
        <f t="shared" si="35"/>
        <v>74.624227190209595</v>
      </c>
      <c r="X78" s="34">
        <f t="shared" si="50"/>
        <v>-2665.0999999999985</v>
      </c>
      <c r="Y78" s="34">
        <f t="shared" si="51"/>
        <v>89.819313927725574</v>
      </c>
    </row>
    <row r="79" spans="1:25" s="14" customFormat="1" ht="47.25" x14ac:dyDescent="0.25">
      <c r="A79" s="10" t="s">
        <v>131</v>
      </c>
      <c r="B79" s="30" t="s">
        <v>70</v>
      </c>
      <c r="C79" s="33">
        <v>13965077.129309999</v>
      </c>
      <c r="D79" s="33">
        <v>18150451.600000001</v>
      </c>
      <c r="E79" s="12">
        <f t="shared" si="36"/>
        <v>4185374.4706900027</v>
      </c>
      <c r="F79" s="13">
        <f t="shared" si="37"/>
        <v>129.97029255145117</v>
      </c>
      <c r="G79" s="33">
        <v>16459316.1</v>
      </c>
      <c r="H79" s="33">
        <f t="shared" si="38"/>
        <v>2494238.9706900008</v>
      </c>
      <c r="I79" s="33">
        <f t="shared" si="39"/>
        <v>117.86054561385183</v>
      </c>
      <c r="J79" s="33">
        <f t="shared" si="40"/>
        <v>-1691135.5000000019</v>
      </c>
      <c r="K79" s="33">
        <f t="shared" si="41"/>
        <v>90.682680865086567</v>
      </c>
      <c r="L79" s="33">
        <v>12439532.800000001</v>
      </c>
      <c r="M79" s="33">
        <f t="shared" si="42"/>
        <v>-1525544.3293099981</v>
      </c>
      <c r="N79" s="33">
        <f t="shared" si="43"/>
        <v>89.076004985979097</v>
      </c>
      <c r="O79" s="33">
        <f t="shared" si="44"/>
        <v>-5710918.8000000007</v>
      </c>
      <c r="P79" s="33">
        <f t="shared" si="52"/>
        <v>68.535665525809833</v>
      </c>
      <c r="Q79" s="33">
        <f t="shared" si="45"/>
        <v>-4019783.2999999989</v>
      </c>
      <c r="R79" s="33">
        <f t="shared" si="46"/>
        <v>75.577458531220515</v>
      </c>
      <c r="S79" s="33">
        <v>12094465.800000001</v>
      </c>
      <c r="T79" s="33">
        <f t="shared" si="47"/>
        <v>-1870611.3293099981</v>
      </c>
      <c r="U79" s="33">
        <f t="shared" si="48"/>
        <v>86.605076993209394</v>
      </c>
      <c r="V79" s="33">
        <f t="shared" si="49"/>
        <v>-6055985.8000000007</v>
      </c>
      <c r="W79" s="33">
        <f t="shared" si="35"/>
        <v>66.634517237025662</v>
      </c>
      <c r="X79" s="33">
        <f t="shared" si="50"/>
        <v>-345067</v>
      </c>
      <c r="Y79" s="33">
        <f t="shared" si="51"/>
        <v>97.226045338294369</v>
      </c>
    </row>
    <row r="80" spans="1:25" ht="31.5" x14ac:dyDescent="0.25">
      <c r="A80" s="21" t="s">
        <v>132</v>
      </c>
      <c r="B80" s="22" t="s">
        <v>71</v>
      </c>
      <c r="C80" s="34">
        <v>8241233.3133699996</v>
      </c>
      <c r="D80" s="34">
        <v>8270449</v>
      </c>
      <c r="E80" s="17">
        <f t="shared" si="36"/>
        <v>29215.68663000036</v>
      </c>
      <c r="F80" s="18">
        <f t="shared" si="37"/>
        <v>100.35450624341145</v>
      </c>
      <c r="G80" s="34">
        <v>8941533</v>
      </c>
      <c r="H80" s="34">
        <f t="shared" si="38"/>
        <v>700299.68663000036</v>
      </c>
      <c r="I80" s="34">
        <f t="shared" si="39"/>
        <v>108.49751074871139</v>
      </c>
      <c r="J80" s="34">
        <f t="shared" si="40"/>
        <v>671084</v>
      </c>
      <c r="K80" s="34">
        <f t="shared" si="41"/>
        <v>108.1142390213639</v>
      </c>
      <c r="L80" s="34">
        <v>5000000</v>
      </c>
      <c r="M80" s="34">
        <f t="shared" si="42"/>
        <v>-3241233.3133699996</v>
      </c>
      <c r="N80" s="34">
        <f t="shared" si="43"/>
        <v>60.670530852322187</v>
      </c>
      <c r="O80" s="34">
        <f t="shared" si="44"/>
        <v>-3270449</v>
      </c>
      <c r="P80" s="34">
        <f t="shared" si="52"/>
        <v>60.456209814001639</v>
      </c>
      <c r="Q80" s="34">
        <f t="shared" si="45"/>
        <v>-3941533</v>
      </c>
      <c r="R80" s="34">
        <f t="shared" si="46"/>
        <v>55.918822868517069</v>
      </c>
      <c r="S80" s="34">
        <v>5000000</v>
      </c>
      <c r="T80" s="34">
        <f t="shared" si="47"/>
        <v>-3241233.3133699996</v>
      </c>
      <c r="U80" s="34">
        <f t="shared" si="48"/>
        <v>60.670530852322187</v>
      </c>
      <c r="V80" s="34">
        <f t="shared" si="49"/>
        <v>-3270449</v>
      </c>
      <c r="W80" s="34">
        <f t="shared" si="35"/>
        <v>60.456209814001639</v>
      </c>
      <c r="X80" s="34">
        <f t="shared" si="50"/>
        <v>0</v>
      </c>
      <c r="Y80" s="34">
        <f t="shared" si="51"/>
        <v>100</v>
      </c>
    </row>
    <row r="81" spans="1:25" x14ac:dyDescent="0.25">
      <c r="A81" s="21" t="s">
        <v>133</v>
      </c>
      <c r="B81" s="22" t="s">
        <v>72</v>
      </c>
      <c r="C81" s="34">
        <v>3552800.2918799999</v>
      </c>
      <c r="D81" s="34">
        <v>7493463.0999999996</v>
      </c>
      <c r="E81" s="17">
        <f t="shared" si="36"/>
        <v>3940662.8081199997</v>
      </c>
      <c r="F81" s="18">
        <f t="shared" si="37"/>
        <v>210.91709312022036</v>
      </c>
      <c r="G81" s="34">
        <v>4928876.4000000004</v>
      </c>
      <c r="H81" s="34">
        <f t="shared" si="38"/>
        <v>1376076.1081200005</v>
      </c>
      <c r="I81" s="34">
        <f t="shared" si="39"/>
        <v>138.73215478125948</v>
      </c>
      <c r="J81" s="34">
        <f t="shared" si="40"/>
        <v>-2564586.6999999993</v>
      </c>
      <c r="K81" s="34">
        <f t="shared" si="41"/>
        <v>65.77568120673071</v>
      </c>
      <c r="L81" s="34">
        <v>4852667</v>
      </c>
      <c r="M81" s="34">
        <f t="shared" si="42"/>
        <v>1299866.7081200001</v>
      </c>
      <c r="N81" s="34">
        <f t="shared" si="43"/>
        <v>136.58710316734866</v>
      </c>
      <c r="O81" s="34">
        <f t="shared" si="44"/>
        <v>-2640796.0999999996</v>
      </c>
      <c r="P81" s="34">
        <f t="shared" si="52"/>
        <v>64.758669459518657</v>
      </c>
      <c r="Q81" s="34">
        <f t="shared" si="45"/>
        <v>-76209.400000000373</v>
      </c>
      <c r="R81" s="34">
        <f t="shared" si="46"/>
        <v>98.453817993894106</v>
      </c>
      <c r="S81" s="34">
        <v>4507600</v>
      </c>
      <c r="T81" s="34">
        <f t="shared" si="47"/>
        <v>954799.70812000008</v>
      </c>
      <c r="U81" s="34">
        <f t="shared" si="48"/>
        <v>126.87456737442335</v>
      </c>
      <c r="V81" s="34">
        <f t="shared" si="49"/>
        <v>-2985863.0999999996</v>
      </c>
      <c r="W81" s="34">
        <f t="shared" si="35"/>
        <v>60.153762550722377</v>
      </c>
      <c r="X81" s="34">
        <f t="shared" si="50"/>
        <v>-345067</v>
      </c>
      <c r="Y81" s="34">
        <f t="shared" si="51"/>
        <v>92.889126742057513</v>
      </c>
    </row>
    <row r="82" spans="1:25" x14ac:dyDescent="0.25">
      <c r="A82" s="21" t="s">
        <v>134</v>
      </c>
      <c r="B82" s="22" t="s">
        <v>178</v>
      </c>
      <c r="C82" s="34">
        <v>2171043.5240599997</v>
      </c>
      <c r="D82" s="34">
        <v>2386539.5</v>
      </c>
      <c r="E82" s="17">
        <f t="shared" si="36"/>
        <v>215495.97594000027</v>
      </c>
      <c r="F82" s="18">
        <f t="shared" si="37"/>
        <v>109.92591689442541</v>
      </c>
      <c r="G82" s="34">
        <v>2588906.7000000002</v>
      </c>
      <c r="H82" s="34">
        <f t="shared" si="38"/>
        <v>417863.17594000045</v>
      </c>
      <c r="I82" s="34">
        <f t="shared" si="39"/>
        <v>119.24711187542513</v>
      </c>
      <c r="J82" s="34">
        <f t="shared" si="40"/>
        <v>202367.20000000019</v>
      </c>
      <c r="K82" s="34">
        <f t="shared" si="41"/>
        <v>108.47952443276134</v>
      </c>
      <c r="L82" s="34">
        <v>2586865.7999999998</v>
      </c>
      <c r="M82" s="34">
        <f t="shared" si="42"/>
        <v>415822.27594000008</v>
      </c>
      <c r="N82" s="34">
        <f t="shared" si="43"/>
        <v>119.15310639016504</v>
      </c>
      <c r="O82" s="34">
        <f t="shared" si="44"/>
        <v>200326.29999999981</v>
      </c>
      <c r="P82" s="34">
        <f t="shared" si="52"/>
        <v>108.39400730639488</v>
      </c>
      <c r="Q82" s="34">
        <f t="shared" si="45"/>
        <v>-2040.9000000003725</v>
      </c>
      <c r="R82" s="34">
        <f t="shared" si="46"/>
        <v>99.921167495143777</v>
      </c>
      <c r="S82" s="34">
        <v>2586865.7999999998</v>
      </c>
      <c r="T82" s="34">
        <f t="shared" si="47"/>
        <v>415822.27594000008</v>
      </c>
      <c r="U82" s="34">
        <f t="shared" si="48"/>
        <v>119.15310639016504</v>
      </c>
      <c r="V82" s="34">
        <f t="shared" si="49"/>
        <v>200326.29999999981</v>
      </c>
      <c r="W82" s="34">
        <f t="shared" si="35"/>
        <v>108.39400730639488</v>
      </c>
      <c r="X82" s="34">
        <f t="shared" si="50"/>
        <v>0</v>
      </c>
      <c r="Y82" s="34">
        <f t="shared" si="51"/>
        <v>100</v>
      </c>
    </row>
    <row r="83" spans="1:25" s="14" customFormat="1" x14ac:dyDescent="0.25">
      <c r="A83" s="3"/>
      <c r="B83" s="11" t="s">
        <v>148</v>
      </c>
      <c r="C83" s="33">
        <v>0</v>
      </c>
      <c r="D83" s="35">
        <v>0</v>
      </c>
      <c r="E83" s="35">
        <f t="shared" si="36"/>
        <v>0</v>
      </c>
      <c r="F83" s="35" t="str">
        <f t="shared" si="37"/>
        <v/>
      </c>
      <c r="G83" s="35">
        <v>0</v>
      </c>
      <c r="H83" s="35"/>
      <c r="I83" s="35" t="str">
        <f t="shared" si="39"/>
        <v/>
      </c>
      <c r="J83" s="35">
        <f t="shared" si="40"/>
        <v>0</v>
      </c>
      <c r="K83" s="35" t="str">
        <f t="shared" si="41"/>
        <v/>
      </c>
      <c r="L83" s="35">
        <v>3600000</v>
      </c>
      <c r="M83" s="35">
        <f t="shared" si="42"/>
        <v>3600000</v>
      </c>
      <c r="N83" s="35" t="str">
        <f t="shared" si="43"/>
        <v/>
      </c>
      <c r="O83" s="35">
        <f t="shared" si="44"/>
        <v>3600000</v>
      </c>
      <c r="P83" s="35" t="str">
        <f t="shared" si="52"/>
        <v/>
      </c>
      <c r="Q83" s="35">
        <f t="shared" si="45"/>
        <v>3600000</v>
      </c>
      <c r="R83" s="35" t="str">
        <f t="shared" si="46"/>
        <v/>
      </c>
      <c r="S83" s="35">
        <v>7300000</v>
      </c>
      <c r="T83" s="35">
        <f t="shared" si="47"/>
        <v>7300000</v>
      </c>
      <c r="U83" s="35" t="str">
        <f t="shared" si="48"/>
        <v/>
      </c>
      <c r="V83" s="35">
        <f t="shared" si="49"/>
        <v>7300000</v>
      </c>
      <c r="W83" s="35" t="str">
        <f t="shared" si="35"/>
        <v/>
      </c>
      <c r="X83" s="35">
        <f t="shared" si="50"/>
        <v>3700000</v>
      </c>
      <c r="Y83" s="35">
        <f t="shared" si="51"/>
        <v>202.77777777777777</v>
      </c>
    </row>
    <row r="84" spans="1:25" s="25" customFormat="1" x14ac:dyDescent="0.25">
      <c r="A84" s="27"/>
      <c r="B84" s="26" t="s">
        <v>183</v>
      </c>
      <c r="C84" s="33">
        <f>C6+C16+C19+C24+C35+C40+C44+C53+C57+C65+C71+C76+C79+C83</f>
        <v>147709081.9585</v>
      </c>
      <c r="D84" s="33">
        <f>D6+D16+D19+D24+D35+D40+D44+D53+D57+D65+D71+D76+D79+D83</f>
        <v>193005489.40000001</v>
      </c>
      <c r="E84" s="33">
        <f t="shared" si="36"/>
        <v>45296407.441500008</v>
      </c>
      <c r="F84" s="35">
        <f t="shared" si="37"/>
        <v>130.66595962882391</v>
      </c>
      <c r="G84" s="33">
        <f>G6+G16+G19+G24+G35+G40+G44+G53+G57+G65+G71+G76+G79+G83</f>
        <v>163536810.29999998</v>
      </c>
      <c r="H84" s="33">
        <f t="shared" si="38"/>
        <v>15827728.341499984</v>
      </c>
      <c r="I84" s="33">
        <f t="shared" si="39"/>
        <v>110.71547404644144</v>
      </c>
      <c r="J84" s="33">
        <f>G84-D84</f>
        <v>-29468679.100000024</v>
      </c>
      <c r="K84" s="33">
        <f t="shared" si="41"/>
        <v>84.73168862108021</v>
      </c>
      <c r="L84" s="33">
        <f>L6+L16+L19+L24+L35+L40+L44+L53+L57+L65+L71+L76+L79+L83</f>
        <v>153908800.70000002</v>
      </c>
      <c r="M84" s="33">
        <f t="shared" si="42"/>
        <v>6199718.74150002</v>
      </c>
      <c r="N84" s="33">
        <f t="shared" si="43"/>
        <v>104.19724952541638</v>
      </c>
      <c r="O84" s="33">
        <f t="shared" si="44"/>
        <v>-39096688.699999988</v>
      </c>
      <c r="P84" s="33">
        <f t="shared" si="52"/>
        <v>79.743224495043833</v>
      </c>
      <c r="Q84" s="33">
        <f t="shared" si="45"/>
        <v>-9628009.5999999642</v>
      </c>
      <c r="R84" s="33">
        <f t="shared" si="46"/>
        <v>94.112634591357221</v>
      </c>
      <c r="S84" s="33">
        <f>S6+S16+S19+S24+S35+S40+S44+S53+S57+S65+S71+S76+S79+S83</f>
        <v>147930619.80000004</v>
      </c>
      <c r="T84" s="33">
        <f t="shared" si="47"/>
        <v>221537.84150004387</v>
      </c>
      <c r="U84" s="33">
        <f t="shared" si="48"/>
        <v>100.14998254580058</v>
      </c>
      <c r="V84" s="33">
        <f t="shared" si="49"/>
        <v>-45074869.599999964</v>
      </c>
      <c r="W84" s="33">
        <f t="shared" si="35"/>
        <v>76.64580953623387</v>
      </c>
      <c r="X84" s="33">
        <f t="shared" si="50"/>
        <v>-5978180.8999999762</v>
      </c>
      <c r="Y84" s="33">
        <f t="shared" si="51"/>
        <v>96.115764093534409</v>
      </c>
    </row>
    <row r="85" spans="1:25" x14ac:dyDescent="0.25">
      <c r="C85" s="42"/>
    </row>
    <row r="86" spans="1:25" x14ac:dyDescent="0.25">
      <c r="D86" s="37"/>
      <c r="G86" s="37"/>
      <c r="L86" s="37"/>
    </row>
  </sheetData>
  <customSheetViews>
    <customSheetView guid="{1DA0251A-6BDD-41B9-BA77-DF375ED30EBA}" fitToPage="1">
      <pane xSplit="2" ySplit="3" topLeftCell="I4" activePane="bottomRight" state="frozen"/>
      <selection pane="bottomRight" activeCell="B15" sqref="B15"/>
      <pageMargins left="0.23622047244094491" right="0.23622047244094491" top="0.35433070866141736" bottom="0.15748031496062992" header="0.31496062992125984" footer="0.31496062992125984"/>
      <pageSetup paperSize="9" scale="43" fitToHeight="0" orientation="landscape" r:id="rId1"/>
    </customSheetView>
  </customSheetViews>
  <mergeCells count="17">
    <mergeCell ref="B1:Y1"/>
    <mergeCell ref="C3:C4"/>
    <mergeCell ref="B3:B4"/>
    <mergeCell ref="L3:L4"/>
    <mergeCell ref="Q3:R3"/>
    <mergeCell ref="S3:S4"/>
    <mergeCell ref="X3:Y3"/>
    <mergeCell ref="H3:I3"/>
    <mergeCell ref="M3:N3"/>
    <mergeCell ref="O3:P3"/>
    <mergeCell ref="T3:U3"/>
    <mergeCell ref="V3:W3"/>
    <mergeCell ref="A3:A4"/>
    <mergeCell ref="D3:D4"/>
    <mergeCell ref="E3:F3"/>
    <mergeCell ref="G3:G4"/>
    <mergeCell ref="J3:K3"/>
  </mergeCells>
  <pageMargins left="0.23622047244094491" right="0.23622047244094491" top="0.35433070866141736" bottom="0.15748031496062992" header="0.31496062992125984" footer="0.31496062992125984"/>
  <pageSetup paperSize="8" scale="48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№ 2 Расходы</vt:lpstr>
      <vt:lpstr>'Форма № 2 Расходы'!Заголовки_для_печати</vt:lpstr>
      <vt:lpstr>'Форма № 2 Расходы'!Область_печати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ФИРСОВА ЛЮДМИЛА ВЛАДИМИРОВНА</dc:creator>
  <cp:lastModifiedBy>Ренёв Владислав Олегович</cp:lastModifiedBy>
  <cp:lastPrinted>2023-11-03T04:19:09Z</cp:lastPrinted>
  <dcterms:created xsi:type="dcterms:W3CDTF">2017-08-31T14:26:51Z</dcterms:created>
  <dcterms:modified xsi:type="dcterms:W3CDTF">2024-11-06T07:45:56Z</dcterms:modified>
</cp:coreProperties>
</file>